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-345" windowWidth="15480" windowHeight="6615" activeTab="3"/>
  </bookViews>
  <sheets>
    <sheet name="TYT SP6" sheetId="24" r:id="rId1"/>
    <sheet name="DR SP6" sheetId="16" r:id="rId2"/>
    <sheet name="SAN SP6" sheetId="19" r:id="rId3"/>
    <sheet name="OŚW SP6" sheetId="20" r:id="rId4"/>
  </sheets>
  <definedNames>
    <definedName name="_C" localSheetId="1">#REF!</definedName>
    <definedName name="_C" localSheetId="3">#REF!</definedName>
    <definedName name="_C" localSheetId="2">#REF!</definedName>
    <definedName name="_C" localSheetId="0">#REF!</definedName>
    <definedName name="_C">#REF!</definedName>
    <definedName name="_xlnm._FilterDatabase" localSheetId="1" hidden="1">'DR SP6'!$B$1:$F$533</definedName>
    <definedName name="_xlnm._FilterDatabase" localSheetId="2" hidden="1">'SAN SP6'!#REF!</definedName>
    <definedName name="a" localSheetId="1">#REF!</definedName>
    <definedName name="a" localSheetId="0">#REF!</definedName>
    <definedName name="a">#REF!</definedName>
    <definedName name="ddd">#REF!</definedName>
    <definedName name="ff">#REF!</definedName>
    <definedName name="g">#REF!</definedName>
    <definedName name="s" localSheetId="0">#REF!</definedName>
    <definedName name="s">#REF!</definedName>
    <definedName name="TGDF" localSheetId="1">#REF!</definedName>
    <definedName name="TGDF" localSheetId="2">#REF!</definedName>
    <definedName name="TGDF" localSheetId="0">#REF!</definedName>
    <definedName name="TGDF">#REF!</definedName>
    <definedName name="_xlnm.Print_Titles" localSheetId="1">'DR SP6'!$5:$8</definedName>
    <definedName name="_xlnm.Print_Titles" localSheetId="2">'SAN SP6'!#REF!</definedName>
    <definedName name="tyuio">#REF!</definedName>
    <definedName name="v">#REF!</definedName>
    <definedName name="wrtfwe">#REF!</definedName>
  </definedNames>
  <calcPr calcId="125725" fullPrecision="0"/>
</workbook>
</file>

<file path=xl/calcChain.xml><?xml version="1.0" encoding="utf-8"?>
<calcChain xmlns="http://schemas.openxmlformats.org/spreadsheetml/2006/main">
  <c r="G62" i="19"/>
  <c r="G29" i="20"/>
  <c r="G28"/>
  <c r="G27"/>
  <c r="G14"/>
  <c r="G13"/>
  <c r="G73" i="19"/>
  <c r="G68"/>
  <c r="G67"/>
  <c r="G43"/>
  <c r="G58"/>
  <c r="G54"/>
  <c r="G47"/>
  <c r="G27"/>
  <c r="G29"/>
  <c r="G33"/>
  <c r="G39"/>
  <c r="G25"/>
  <c r="G23"/>
  <c r="G21"/>
  <c r="G19"/>
  <c r="G17"/>
  <c r="G15"/>
  <c r="G13"/>
  <c r="G11"/>
  <c r="G61"/>
  <c r="G60"/>
  <c r="H114" i="16"/>
  <c r="H115"/>
  <c r="H116"/>
  <c r="H113"/>
  <c r="H105"/>
  <c r="H102"/>
  <c r="H101"/>
  <c r="H100"/>
  <c r="H99"/>
  <c r="H93"/>
  <c r="H94"/>
  <c r="H95"/>
  <c r="H96"/>
  <c r="H92"/>
  <c r="H90"/>
  <c r="H89" s="1"/>
  <c r="H112" l="1"/>
  <c r="H111" s="1"/>
  <c r="H98"/>
  <c r="H91"/>
  <c r="H88" s="1"/>
  <c r="H86"/>
  <c r="H82"/>
  <c r="H81" s="1"/>
  <c r="H77" l="1"/>
  <c r="H76" s="1"/>
  <c r="H72"/>
  <c r="H71"/>
  <c r="H70"/>
  <c r="H68"/>
  <c r="H67"/>
  <c r="H50"/>
  <c r="H48"/>
  <c r="H47" s="1"/>
  <c r="H45"/>
  <c r="H44"/>
  <c r="H43"/>
  <c r="H42"/>
  <c r="H41"/>
  <c r="H40"/>
  <c r="H39"/>
  <c r="H38"/>
  <c r="H37"/>
  <c r="H36"/>
  <c r="H35"/>
  <c r="H34"/>
  <c r="H33"/>
  <c r="H31"/>
  <c r="H28"/>
  <c r="H17"/>
  <c r="H14"/>
  <c r="H15"/>
  <c r="H16"/>
  <c r="H18"/>
  <c r="H19"/>
  <c r="H20"/>
  <c r="H21"/>
  <c r="H22"/>
  <c r="H23"/>
  <c r="H13"/>
  <c r="H27"/>
  <c r="H29"/>
  <c r="H30"/>
  <c r="H32"/>
  <c r="H46"/>
  <c r="G10" i="19"/>
  <c r="G9" s="1"/>
  <c r="G63"/>
  <c r="G64"/>
  <c r="G11" i="20"/>
  <c r="G12"/>
  <c r="G15"/>
  <c r="G16"/>
  <c r="G17"/>
  <c r="G18"/>
  <c r="G19"/>
  <c r="G20"/>
  <c r="G21"/>
  <c r="G22"/>
  <c r="G23"/>
  <c r="G24"/>
  <c r="G25"/>
  <c r="G26"/>
  <c r="G10"/>
  <c r="G65" i="19"/>
  <c r="G66"/>
  <c r="G69"/>
  <c r="G70"/>
  <c r="G71"/>
  <c r="G72"/>
  <c r="G74"/>
  <c r="G75"/>
  <c r="G76"/>
  <c r="G77"/>
  <c r="H87" i="16"/>
  <c r="G59" i="19" l="1"/>
  <c r="G82" s="1"/>
  <c r="F29" i="24" s="1"/>
  <c r="H69" i="16"/>
  <c r="H26"/>
  <c r="H12"/>
  <c r="G31" i="20"/>
  <c r="G29" i="24" s="1"/>
  <c r="H119" i="16"/>
  <c r="H110"/>
  <c r="H107"/>
  <c r="H106" s="1"/>
  <c r="H104"/>
  <c r="H103" s="1"/>
  <c r="H85"/>
  <c r="H84"/>
  <c r="H80"/>
  <c r="H79"/>
  <c r="H74"/>
  <c r="H73" s="1"/>
  <c r="H66"/>
  <c r="H65" s="1"/>
  <c r="H64"/>
  <c r="H63"/>
  <c r="H62"/>
  <c r="H60"/>
  <c r="H59" s="1"/>
  <c r="H57"/>
  <c r="H56" s="1"/>
  <c r="H55"/>
  <c r="H54" s="1"/>
  <c r="H52"/>
  <c r="H51"/>
  <c r="H25"/>
  <c r="H24" s="1"/>
  <c r="H11"/>
  <c r="H10" s="1"/>
  <c r="H83" l="1"/>
  <c r="H49"/>
  <c r="H9" s="1"/>
  <c r="H61"/>
  <c r="H58" s="1"/>
  <c r="H118"/>
  <c r="H117" s="1"/>
  <c r="H53"/>
  <c r="H78"/>
  <c r="G32" i="20"/>
  <c r="G30" i="24" s="1"/>
  <c r="H109" i="16"/>
  <c r="H108" s="1"/>
  <c r="H97"/>
  <c r="H75" l="1"/>
  <c r="H121" s="1"/>
  <c r="E29" i="24" s="1"/>
  <c r="G33" i="20"/>
  <c r="G31" i="24" s="1"/>
  <c r="G83" i="19"/>
  <c r="F30" i="24" s="1"/>
  <c r="H29" l="1"/>
  <c r="G84" i="19"/>
  <c r="F31" i="24" s="1"/>
  <c r="H122" i="16" l="1"/>
  <c r="H123" l="1"/>
  <c r="E31" i="24" s="1"/>
  <c r="E30"/>
  <c r="H30" s="1"/>
  <c r="H31" l="1"/>
</calcChain>
</file>

<file path=xl/sharedStrings.xml><?xml version="1.0" encoding="utf-8"?>
<sst xmlns="http://schemas.openxmlformats.org/spreadsheetml/2006/main" count="661" uniqueCount="485">
  <si>
    <t>szt.</t>
  </si>
  <si>
    <t>ROBOTY ZIEMNE</t>
  </si>
  <si>
    <t>D 01.01.01
45233000-9</t>
  </si>
  <si>
    <t>ROBOTY PRZYGOTOWAWCZE</t>
  </si>
  <si>
    <t>BRANŻA DROGOWA</t>
  </si>
  <si>
    <t>Jm</t>
  </si>
  <si>
    <t>Ilość</t>
  </si>
  <si>
    <r>
      <t>m</t>
    </r>
    <r>
      <rPr>
        <vertAlign val="superscript"/>
        <sz val="11"/>
        <rFont val="Arial"/>
        <family val="2"/>
        <charset val="238"/>
      </rPr>
      <t>2</t>
    </r>
  </si>
  <si>
    <t>GEODEZYJNA DOKUMENTACJA POWYKONAWCZA</t>
  </si>
  <si>
    <t>ODTWORZENIE (WYZNACZENIE) TRASY I PUNKTÓW WYSOKOŚCIOWYCH
CPV: Roboty w zakresie konstruowania, fundamentowania oraz wykonywania nawierzchni autostrad, dróg</t>
  </si>
  <si>
    <t>3.</t>
  </si>
  <si>
    <t>Odtworzenie trasy i punktów wysokościowych w terenie równinnym</t>
  </si>
  <si>
    <t>HUMUSOWANIE Z OBSIANIEM TRAWĄ
CPV: Roboty ziemne i wykopaliskowe</t>
  </si>
  <si>
    <t>ZIELEŃ DROGOWA</t>
  </si>
  <si>
    <t>PODBUDOWY</t>
  </si>
  <si>
    <t>NAWIERZCHNIE</t>
  </si>
  <si>
    <t>ELEMENTY ULIC</t>
  </si>
  <si>
    <t>3</t>
  </si>
  <si>
    <t>Lp.</t>
  </si>
  <si>
    <t>D 01.00.00</t>
  </si>
  <si>
    <t>*</t>
  </si>
  <si>
    <t>m</t>
  </si>
  <si>
    <t>Element scalony - rodzaj robót                                                                                                    Szczegółowy opis robót i obliczenie ich ilości</t>
  </si>
  <si>
    <t>Podstawy</t>
  </si>
  <si>
    <t>Wartość</t>
  </si>
  <si>
    <t>RAZEM (netto)</t>
  </si>
  <si>
    <t>RAZEM (brutto)</t>
  </si>
  <si>
    <t>PODATEK VAT (23%)</t>
  </si>
  <si>
    <t>D 01.02.02
45112000-5</t>
  </si>
  <si>
    <t>ZDJĘCIE WARSTWY ZIEMI URODZAJNEJ
CPV: Roboty ziemne i wykopaliskowe</t>
  </si>
  <si>
    <r>
      <t>m</t>
    </r>
    <r>
      <rPr>
        <vertAlign val="superscript"/>
        <sz val="11"/>
        <rFont val="Arial"/>
        <family val="2"/>
        <charset val="238"/>
      </rPr>
      <t>3</t>
    </r>
  </si>
  <si>
    <t>D 02.00.00.</t>
  </si>
  <si>
    <t>2.1.</t>
  </si>
  <si>
    <t>D 02.01.01. 45112000-5</t>
  </si>
  <si>
    <t>WYKONANIE WYKOPÓW W GRUNTACH I-V KAT.
CPV: Roboty ziemne i wykopaliskowe</t>
  </si>
  <si>
    <t>2.1.1.</t>
  </si>
  <si>
    <t>2.2.</t>
  </si>
  <si>
    <t>D 02.03.01. 45112000-5</t>
  </si>
  <si>
    <t>WYKONANIE NASYPÓW
CPV: Roboty ziemne i wykopaliskowe</t>
  </si>
  <si>
    <t>Formowanie nasypów z zakupem, transportem i zagęszczeniem materiału</t>
  </si>
  <si>
    <t>2.2.1.</t>
  </si>
  <si>
    <t>D.04.00.00.</t>
  </si>
  <si>
    <t>3.1.</t>
  </si>
  <si>
    <t>D 04.01.01. 45233000-9</t>
  </si>
  <si>
    <t>3.1.1.</t>
  </si>
  <si>
    <t>3.2.</t>
  </si>
  <si>
    <t>3.2.1.</t>
  </si>
  <si>
    <t>3.3.</t>
  </si>
  <si>
    <t>3.3.1.</t>
  </si>
  <si>
    <t>4.</t>
  </si>
  <si>
    <t>05.00.00.</t>
  </si>
  <si>
    <t>4.1.</t>
  </si>
  <si>
    <t>D 05.03.23. 45233000-9</t>
  </si>
  <si>
    <t>NAWIERZCHNIA Z BETONOWEJ KOSTKI BRUKOWEJ
CPV: Roboty w zakresie konstruowania, fundamentowania oraz wykonywania nawierzchni autostrad i dróg</t>
  </si>
  <si>
    <t>4.1.1.</t>
  </si>
  <si>
    <t>5.</t>
  </si>
  <si>
    <t>6.</t>
  </si>
  <si>
    <t>D 08.00.00.</t>
  </si>
  <si>
    <t>D 08.03.01. 45233000-9</t>
  </si>
  <si>
    <t>7.</t>
  </si>
  <si>
    <t>D 09.00.00.</t>
  </si>
  <si>
    <t>GG.00.12.01.</t>
  </si>
  <si>
    <t>GG.00.12.01. 45233000-9</t>
  </si>
  <si>
    <t>GEODEZYJNA DOKUMENTACJA POWYKONAWCZA
CPV: Roboty w zakresie konstruowania, fundamentowania oraz wykonywania nawierzchni autostrad i dróg</t>
  </si>
  <si>
    <t>9.</t>
  </si>
  <si>
    <t>1.</t>
  </si>
  <si>
    <t>2.</t>
  </si>
  <si>
    <t>8.</t>
  </si>
  <si>
    <t>10.</t>
  </si>
  <si>
    <t>11.</t>
  </si>
  <si>
    <t>14.</t>
  </si>
  <si>
    <t>15.</t>
  </si>
  <si>
    <t>MIASTO INOWROCŁAW</t>
  </si>
  <si>
    <t>ul. Roosevelta 36, 88-100 Inowrocław</t>
  </si>
  <si>
    <t>CPV 45230000-8</t>
  </si>
  <si>
    <t>Nazwa i adres obiektu</t>
  </si>
  <si>
    <t>Razem</t>
  </si>
  <si>
    <t>Oświetlenie</t>
  </si>
  <si>
    <t>Drogi</t>
  </si>
  <si>
    <t>Wartość robót brutto:</t>
  </si>
  <si>
    <t>Podatek VAT (23%):</t>
  </si>
  <si>
    <t>Wartość robót netto:</t>
  </si>
  <si>
    <t>Wspólny słownik zamówien publicznych:</t>
  </si>
  <si>
    <t>Pomiary inwentaryzacyjne wraz z wykonaniem mapy powykonawczej i włączeniem jej do zasobów geodezyjnych (mapę dostarczyć w wersji drukowanej i elektronicznej w formacie dwg lub dxf)</t>
  </si>
  <si>
    <t>pomiar</t>
  </si>
  <si>
    <t>1.2.1.</t>
  </si>
  <si>
    <t>1.2.2.</t>
  </si>
  <si>
    <t xml:space="preserve">Profilowanie i zagęszczanie podłoża pod warstwy konstrukcyjne </t>
  </si>
  <si>
    <t>Ustawienie obrzeży betonowych 8x30 cm na podsypce cemntowo - piaskowej z wykonaniem ław betonowych z oporem (beton C-12/15)</t>
  </si>
  <si>
    <t>12.</t>
  </si>
  <si>
    <t>13.</t>
  </si>
  <si>
    <t>16.</t>
  </si>
  <si>
    <t>OŚWIETLENIE</t>
  </si>
  <si>
    <t>Podstawa</t>
  </si>
  <si>
    <t>J.m.</t>
  </si>
  <si>
    <t>Cena jedn.</t>
  </si>
  <si>
    <t xml:space="preserve">KNR 5-08 0608/07 </t>
  </si>
  <si>
    <t>KNR 5-10 0301/02</t>
  </si>
  <si>
    <t>Nasypanie wastwy piasku o grubości 0,1m na dno rowu kablowego</t>
  </si>
  <si>
    <t>Ręczne zasypanie rowów dla kabli 0,4x0,6m</t>
  </si>
  <si>
    <t>Ręczne kopanie rowków kablowych 0,4x0,6m, grunt kat. III</t>
  </si>
  <si>
    <t>KNR 2-01 0707/02</t>
  </si>
  <si>
    <t>Wykopy ręczne wraz z zasypaniem pod słupy oświetleniowe</t>
  </si>
  <si>
    <t>KNR 5-10 0709/05</t>
  </si>
  <si>
    <t>KNR 5-10 1002/01</t>
  </si>
  <si>
    <t>KNR 5-10 0604/07</t>
  </si>
  <si>
    <t xml:space="preserve">Montaż glowic kablowych - zarobienie na sucho końca kabla Cu 4-żyłowego o przekroju do 50 mm2 na napięcie do 1 kV </t>
  </si>
  <si>
    <t>KNR 4-03 1203/01</t>
  </si>
  <si>
    <t>Badanie linii kablowej o ilości żył do 4</t>
  </si>
  <si>
    <t>odc.</t>
  </si>
  <si>
    <t>KNP 18 1346/01.12</t>
  </si>
  <si>
    <t>Pomiar rezystancji uziemienia słupa linii elektroenergetycznej</t>
  </si>
  <si>
    <t>Roboty budowlane w zakresie budowy rurociągów, linii komunikacyjnych                                               i energetycznych, autostrad, dróg, lotnisk i kolei, wyrównywanie terenu</t>
  </si>
  <si>
    <t>BETONOWE OBRZEŻA CHODNIKOWE
CPV: Roboty w zakresie konstruowania, fundamentowania oraz wykonywania nawierzchni autostrad i dróg</t>
  </si>
  <si>
    <t xml:space="preserve">Cena jedn. </t>
  </si>
  <si>
    <t>6</t>
  </si>
  <si>
    <t>7</t>
  </si>
  <si>
    <t>Razem (netto)</t>
  </si>
  <si>
    <t>Podatek VAT (23%)</t>
  </si>
  <si>
    <t>Razem (brutto)</t>
  </si>
  <si>
    <t>………………………………………</t>
  </si>
  <si>
    <t>opracował</t>
  </si>
  <si>
    <t>…………………………………………</t>
  </si>
  <si>
    <t>miejscowość, data</t>
  </si>
  <si>
    <r>
      <t>m</t>
    </r>
    <r>
      <rPr>
        <vertAlign val="superscript"/>
        <sz val="9"/>
        <rFont val="Arial CE"/>
        <charset val="238"/>
      </rPr>
      <t>3</t>
    </r>
  </si>
  <si>
    <t>………………………………………….</t>
  </si>
  <si>
    <t>……………………………………….</t>
  </si>
  <si>
    <t>Inwestor:</t>
  </si>
  <si>
    <t>……………………………………..</t>
  </si>
  <si>
    <t>…………………………………….</t>
  </si>
  <si>
    <t>1.1.</t>
  </si>
  <si>
    <t>6.1.</t>
  </si>
  <si>
    <t>6.1.1.</t>
  </si>
  <si>
    <t>D 09.01.01
45112000-5</t>
  </si>
  <si>
    <t>7.1.</t>
  </si>
  <si>
    <t>7.1.1.</t>
  </si>
  <si>
    <t>8.1.</t>
  </si>
  <si>
    <t>8.1.1.</t>
  </si>
  <si>
    <t>KNR 2-01 0701 - 0201</t>
  </si>
  <si>
    <t>KNR 2-01 0704/0302</t>
  </si>
  <si>
    <t>KNNR 5 0411/05</t>
  </si>
  <si>
    <t xml:space="preserve">Montaż wysięgników rurowych o masie do 15 kg na słupie </t>
  </si>
  <si>
    <t>Tablica bezpiecznikowa wnękowa</t>
  </si>
  <si>
    <t>KNNR 5 1006/01</t>
  </si>
  <si>
    <t>KNR 5-10 1004/01</t>
  </si>
  <si>
    <t>1.3.</t>
  </si>
  <si>
    <t>D 01.02.04
45111000-8</t>
  </si>
  <si>
    <t>ROZBIÓRKA ELEMENTÓW DRÓG, OGRODZEŃ I PRZEPUSTÓW
CPV: Roboty w zakresie rozbiórek, przygotowania oraz oczyszczenia terenu pod budowę</t>
  </si>
  <si>
    <t>1.4.1.</t>
  </si>
  <si>
    <t>1.4.2.</t>
  </si>
  <si>
    <t>D 01.03.04.
45111000-8</t>
  </si>
  <si>
    <t>REGULACJA I ZABEZPIECZENIE URZADZEN INFRASTRUKTURY PODZIEMNEJ
CPV: Roboty w zakresie rozbiórek, przygotowania oraz oczyszczenia terenu pod budowę</t>
  </si>
  <si>
    <t>D 04.03.01. 45233000-9</t>
  </si>
  <si>
    <t>OCZYSZCZENIE I SKROPIENIE WARSTW KONSTRUKCYJNYCH
CPV: Roboty w zakresie konstruowania, fundamentowania oraz wykonywania nawierzchni autostrad i dróg</t>
  </si>
  <si>
    <t>Oczyszczenie warstw konstrukcyjnych - warstwy niebitumiczne</t>
  </si>
  <si>
    <t>3.2.2.</t>
  </si>
  <si>
    <t>Oczyszczenie warstw konstrukcyjnych - warstwy bitumiczne</t>
  </si>
  <si>
    <t>Skropienie warstw konstrukcyjnych emulsją asfaltową</t>
  </si>
  <si>
    <t>D 04.04.02. 45233000-9</t>
  </si>
  <si>
    <t>PODBUDOWA Z KRUSZYWA ŁAMANEGO STABILIZOWANEGO MECHANICZNIE
CPV: Roboty w zakresie konstruowania, fundamentowania oraz wykonywania nawierzchni autostrad i dróg</t>
  </si>
  <si>
    <t>3.4.</t>
  </si>
  <si>
    <t>D 04.05.01. 45233000-9</t>
  </si>
  <si>
    <t>ULEPSZONE PODŁOŻE Z GRUNTU STABILIZOWANEGO CEMENTEM
CPV: Roboty w zakresie konstruowania, fundamentowania oraz wykonywania nawierzchni autostrad i dróg</t>
  </si>
  <si>
    <t>3.4.1.</t>
  </si>
  <si>
    <t>3.4.2.</t>
  </si>
  <si>
    <t>3.5.</t>
  </si>
  <si>
    <t>3.5.1.</t>
  </si>
  <si>
    <t>D 05.03.05. 45233000-9</t>
  </si>
  <si>
    <t>NAWIERZCHNIA Z BETONU ASFALTOWEGO
CPV: Roboty w zakresie konstruowania, fundamentowania oraz wykonywania nawierzchni autostrad i dróg</t>
  </si>
  <si>
    <t>4.2.</t>
  </si>
  <si>
    <t>4.2.1.</t>
  </si>
  <si>
    <t>4.3.</t>
  </si>
  <si>
    <t>4.3.1.</t>
  </si>
  <si>
    <t>4.4.</t>
  </si>
  <si>
    <t>4.4.1.</t>
  </si>
  <si>
    <t>4.4.2.</t>
  </si>
  <si>
    <t>5.2.2.</t>
  </si>
  <si>
    <t>D 08.01.01. 45233000-9</t>
  </si>
  <si>
    <t>KRAWĘŻNIKI I OPORNIKI BETONOWE
CPV: Roboty w zakresie konstruowania, fundamentowania oraz wykonywania nawierzchni autostrad i dróg</t>
  </si>
  <si>
    <t>Ustawienie krawężników betonowych ulicznych15x30 cm z wykonaniem ław betonowych z oporem z betonu C-12/15 na podsypce cementowo - piaskowej 1:4 gr. 5 cm</t>
  </si>
  <si>
    <r>
      <t xml:space="preserve">Nazwa zadania:     </t>
    </r>
    <r>
      <rPr>
        <b/>
        <i/>
        <sz val="14"/>
        <rFont val="Arial"/>
        <family val="2"/>
        <charset val="238"/>
      </rPr>
      <t xml:space="preserve"> </t>
    </r>
  </si>
  <si>
    <t>1.3.1.</t>
  </si>
  <si>
    <t>1.4.</t>
  </si>
  <si>
    <t>3.3.2.</t>
  </si>
  <si>
    <t>3.3.3.</t>
  </si>
  <si>
    <t>3.4.3.</t>
  </si>
  <si>
    <t>4.2.2.</t>
  </si>
  <si>
    <t>4.2.3.</t>
  </si>
  <si>
    <t>D 08.02.02. 45233000-9</t>
  </si>
  <si>
    <t>CHODNIKI Z KOSTKI BRUKOWEJ BETONOWEJ
CPV: Roboty w zakresie konstruowania, fundamentowania oraz wykonywania nawierzchni autostrad i dróg</t>
  </si>
  <si>
    <t>INNE ROBOTY</t>
  </si>
  <si>
    <t>BRANŻA SANITARNA</t>
  </si>
  <si>
    <t>Cena jednostkowa</t>
  </si>
  <si>
    <t>1. ROBOTY ZIEMNE I DROGOWE</t>
  </si>
  <si>
    <t>kalk. Indywidualna</t>
  </si>
  <si>
    <t>Obsługa geodezyjna: roboty pomiarowe - wytyczenie trasy kanalizacji w terenie równinnym oraz wykonanie geodezyjnej dokumentacji powykonawczej (wyniki inwentaryzacji dostarczyć w wersji drukowanej oraz elektronicznej w formacie dwg lub dxf)</t>
  </si>
  <si>
    <t>kalk. indywidualna</t>
  </si>
  <si>
    <t>KNR 2-01 0322/02</t>
  </si>
  <si>
    <t>Pełne umocnienie (z rozbiórką) pionowych ścian wykopów liniowych o głębokości do 3,0m                     w gruncie kat. III-IV</t>
  </si>
  <si>
    <t>KNR 2-18 w   0511/02</t>
  </si>
  <si>
    <t>Zasypanie wykopów piaskiem z zakupem, dowozem materiału i zagęszczeniem</t>
  </si>
  <si>
    <t>17.</t>
  </si>
  <si>
    <t>kpl.</t>
  </si>
  <si>
    <t>18.</t>
  </si>
  <si>
    <t>19.</t>
  </si>
  <si>
    <t>20.</t>
  </si>
  <si>
    <t>21.</t>
  </si>
  <si>
    <t>22.</t>
  </si>
  <si>
    <t>23.</t>
  </si>
  <si>
    <t>24.</t>
  </si>
  <si>
    <t xml:space="preserve">KNR 2-18 0613/03 </t>
  </si>
  <si>
    <t>Studnie rewizyjne w gotowym wykopie z kręgów żelbetowych z izolacją zewnetrzną o średnicy 1200mm i głębokości 3.0m</t>
  </si>
  <si>
    <t>25.</t>
  </si>
  <si>
    <t>KNR 2-18 0613/04</t>
  </si>
  <si>
    <t>26.</t>
  </si>
  <si>
    <t>KNR 2-18 0625/02</t>
  </si>
  <si>
    <t>27.</t>
  </si>
  <si>
    <t>KNR 2-18 0506/02</t>
  </si>
  <si>
    <t>KNR 2-18 0511/03</t>
  </si>
  <si>
    <t>KNR 4-01 0208/02</t>
  </si>
  <si>
    <t>KNNR 4 1506/04</t>
  </si>
  <si>
    <t>KNR 2-18 0804/02</t>
  </si>
  <si>
    <t>Próba szczelności kanałów rurowych o średnicy nominalnej 200mm</t>
  </si>
  <si>
    <t>KNR 2-18 0804/04</t>
  </si>
  <si>
    <t>Próba szczelności kanałów rurowych o średnicy nominalnej 300mm</t>
  </si>
  <si>
    <t xml:space="preserve">Przegląd wykonanych kolektorów kamerą inspekcyjną  </t>
  </si>
  <si>
    <t>……………………………….</t>
  </si>
  <si>
    <t>…………………………………</t>
  </si>
  <si>
    <t>ROBOTY MONTAŻOWE</t>
  </si>
  <si>
    <t>Układanie bednarki w rowkach kablowych (bednarka do 120 mm2)</t>
  </si>
  <si>
    <t>kpl</t>
  </si>
  <si>
    <t>Kanalizacja</t>
  </si>
  <si>
    <t>1.4.3.</t>
  </si>
  <si>
    <t>3.2.3.</t>
  </si>
  <si>
    <t>Podłoża pod kanały i obiekty z materiałów sypkich gr. 15 cm - podsypka</t>
  </si>
  <si>
    <t>KNNR 1 0603/01</t>
  </si>
  <si>
    <t>godz.</t>
  </si>
  <si>
    <t>PROFILOWANIE I ZAGĘSZCZANIE PODŁOŻA
CPV: Roboty w zakresie konstruowania, fundamentowania oraz wykonywania nawierzchni autostrad i dróg</t>
  </si>
  <si>
    <t>Ustawienie oporników betonowych 12x25 cm z wykonaniem ław betonowych z oporem z betonu         C-12/15 na podsypce cementowo - piaskowej 1:4 gr. 5 cm</t>
  </si>
  <si>
    <t>Odwodnienie wykopów i pompowanie wody wg technologii wykonawcy</t>
  </si>
  <si>
    <t xml:space="preserve">Studnie rewizyjne w gotowym wykopie z kręgów żelbetowych z izolacją zewnetrzną o średnicy 1200mm za każde 0,5m różnicy głębokości (zmniejszenie głębokości o 1m) </t>
  </si>
  <si>
    <t>Studzienka ściekowa uliczna prefabrykowana żelbetowa z izolacją zewnętrzną o średnicy 500mm    z osadnikiem i wpustem 620x420mm D-400</t>
  </si>
  <si>
    <t>Kanały rurowe - rury i kształtki kamionkowe kielichowe wewnątrz szkliwione, średnica 150 mm, 34kN/mb</t>
  </si>
  <si>
    <t>KNR 2-18 0804/01</t>
  </si>
  <si>
    <t>Próba szczelności kanałów rurowych o średnicy nominalnej 150mm</t>
  </si>
  <si>
    <t>PODATEK VAT (23%0</t>
  </si>
  <si>
    <t>Nazwa zadania:</t>
  </si>
  <si>
    <t>KNR 5-10 0114/02</t>
  </si>
  <si>
    <t>Wciąganie przewodow w słup lub rury osłonowe przy udziale podnośnika samochodowego</t>
  </si>
  <si>
    <t>KNNR 5 0603/07</t>
  </si>
  <si>
    <t>Przewody uziemiające i wyrównawcze na slupach (bednarka o przekroju do 200mm2)</t>
  </si>
  <si>
    <t>Rozebranie ławy betonowej</t>
  </si>
  <si>
    <t>opracowal</t>
  </si>
  <si>
    <t>1.1.1.</t>
  </si>
  <si>
    <t xml:space="preserve">            (pieczęć oferenta )</t>
  </si>
  <si>
    <t>KOSZTORYS OFERTOWY</t>
  </si>
  <si>
    <t>……………………………</t>
  </si>
  <si>
    <t>28.</t>
  </si>
  <si>
    <t>1.4.4.</t>
  </si>
  <si>
    <t>1.4.5.</t>
  </si>
  <si>
    <t>1.2.3.</t>
  </si>
  <si>
    <t>1.2.4.</t>
  </si>
  <si>
    <t>1.2.5.</t>
  </si>
  <si>
    <t>1.2.6.</t>
  </si>
  <si>
    <t>1.2.7.</t>
  </si>
  <si>
    <t>1.2.8.</t>
  </si>
  <si>
    <t>Przbudowa drogi dojazdowej do Szkoły Podstawowej nr 6 przy Al. Mikołaja Kopernika w Inowrocławiu</t>
  </si>
  <si>
    <t>km</t>
  </si>
  <si>
    <t>1.2</t>
  </si>
  <si>
    <t>D 01.02.01
45112000-5</t>
  </si>
  <si>
    <t>USUNIĘCIE DRZEW I KRZEWÓW
CPV: Roboty ziemne i wykopaliskowe</t>
  </si>
  <si>
    <t>Mechaniczne ścięcie drzew z karczowaniem pni o średnicy do 15 cm z wywozem materiwłu na składowiski Wykonawcy, utylizacją i zasypaniem wykopu po karczowaniu</t>
  </si>
  <si>
    <t>Mechaniczne ścięcie drzew z karczowaniem pni o średnicy 16-25 cm z wywozem materiwłu na składowiski Wykonawcy, utylizacją i zasypaniem wykopu po karczowaniu</t>
  </si>
  <si>
    <t>Mechaniczne ścięcie drzew z karczowaniem pni o średnicy 26-35 cm z wywozem materiwłu na składowiski Wykonawcy, utylizacją i zasypaniem wykopu po karczowaniu</t>
  </si>
  <si>
    <t>Mechaniczne ścięcie drzew z karczowaniem pni o średnicy 46-55 cm z wywozem materiwłu na składowiski Wykonawcy, utylizacją i zasypaniem wykopu po karczowaniu</t>
  </si>
  <si>
    <t>Mechaniczne ścięcie drzew z karczowaniem pni o średnicy 76-85 cm z wywozem materiwłu na składowiski Wykonawcy, utylizacją i zasypaniem wykopu po karczowaniu</t>
  </si>
  <si>
    <t>Mechaniczne ścięcie drzew z karczowaniem pni o średnicy 86-95 cm z wywozem materiwłu na składowiski Wykonawcy, utylizacją i zasypaniem wykopu po karczowaniu</t>
  </si>
  <si>
    <t>Mechaniczne ścięcie drzew z karczowaniem pni o średnicy 96-105 cm z wywozem materiwłu na składowiski Wykonawcy, utylizacją i zasypaniem wykopu po karczowaniu</t>
  </si>
  <si>
    <t>Mechaniczne ścięcie drzew czteropiennych z karczowaniem pni o średnicy do 45 cm z wywozem materiwłu na składowiski Wykonawcy, utylizacją i zasypaniem wykopu po karczowaniu</t>
  </si>
  <si>
    <t>Mechaniczne ścięcie drzew pięciopiennych z karczowaniem pni o średnicy do 25 cm z wywozem materiwłu na składowiski Wykonawcy, utylizacją i zasypaniem wykopu po karczowaniu</t>
  </si>
  <si>
    <t>Mechaniczne ścięcie krzewów z wywozem materiwłu na składowiski Wykonawcy, utylizacją i zasypaniem wykopu po karczowaniu</t>
  </si>
  <si>
    <t>Mechaniczne ścięcie drzew z karczowaniem pni o średnicy 66-75 cm z wywozem materiwłu na składowiski Wykonawcy, utylizacją i zasypaniem wykopu po karczowaniu</t>
  </si>
  <si>
    <t>Usunięcie ziemi urodzajnej z darniną z wywozem na skladowisko Wykonawcy i utylizacją</t>
  </si>
  <si>
    <t>Rozebranie krawężników betonowych 15x30 na ławie betonowej</t>
  </si>
  <si>
    <t>Rozebranie krawężników betonowych 15x22/30 na ławie betonowej</t>
  </si>
  <si>
    <t>Rozebranie krawężników betonowych 15x22 na ławie betonowej</t>
  </si>
  <si>
    <t>Rozebranie obrzeży betonowych 8x30 na ławie żwirowej</t>
  </si>
  <si>
    <t>Rozebranie obrzeży betonowych 6x20 na ławie żwirowej</t>
  </si>
  <si>
    <t>Rozebranie nawierzchni z kostki betonowej gr. 6 cm  (odzysk- 80%)</t>
  </si>
  <si>
    <t>Rozebranie nawierzchni z kostki betonowej gr. 8 cm  (odzysk- 80%)</t>
  </si>
  <si>
    <t>Rozebranie nawierzchni bitumicznej gr 5 cm</t>
  </si>
  <si>
    <t>Rozebranie nawierzchni z płytek betonowych 35x35cm</t>
  </si>
  <si>
    <t>Rozebranie podbudowy z kruszywa łamanego   gr 18 cm</t>
  </si>
  <si>
    <t>Rozebranie podbudowy z kruszywa łamanego   gr 15 cm</t>
  </si>
  <si>
    <t>Rozebranie podbudowy z kruszywa łamanego   gr 10 cm</t>
  </si>
  <si>
    <t>Rozebranie istniejącego ogrodzenia z prętów stalowych oraz słupków stalowych - materiał do ponownego wykorzystania w ilości 61m, pozostałość do wywozu na skladowisko Wykonawcy z utylizacją</t>
  </si>
  <si>
    <t>Rozebranie istniejącego ogrodzenia z siatki wraz ze słupkami i fundamentami - materiał do ponownego wykorzystania w ilości 59m, pozostałość do wywozu na skladowisko Wykonawcy z utylizacją</t>
  </si>
  <si>
    <t>Rozebranie istniejącego słupa telekomunikacyjnego drewnianego z wywozem na skladowisko Wykonawcy z utylizacją</t>
  </si>
  <si>
    <t>Rozebranie słupków blokujacych U12C z odwozem do magazynu Zamawiającego (do 6 km)</t>
  </si>
  <si>
    <t>Rozebranie tarcz znaków drogowych z odwozem do magazynu Zamawiającego (do 6 km)</t>
  </si>
  <si>
    <t>Rozebranie słupków znaków drogowych z odwozem do magazynu Zamawiającego (do 6 km)</t>
  </si>
  <si>
    <t>1.2.9.</t>
  </si>
  <si>
    <t>1.2.10.</t>
  </si>
  <si>
    <t>1.2.11.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</si>
  <si>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</si>
  <si>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</si>
  <si>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</si>
  <si>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</si>
  <si>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</si>
  <si>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</si>
  <si>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</si>
  <si>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</si>
  <si>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</si>
  <si>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1.4.15.</t>
  </si>
  <si>
    <t>1.4.16.</t>
  </si>
  <si>
    <t>1.4.17.</t>
  </si>
  <si>
    <t>1.4.18.</t>
  </si>
  <si>
    <t>1.4.19.</t>
  </si>
  <si>
    <t>1.4.20.</t>
  </si>
  <si>
    <t>1.5.</t>
  </si>
  <si>
    <t>D 01.03.03. 45111000-8</t>
  </si>
  <si>
    <t>PRZEBUDOWA KABLOWYCH LINII TELETECHNICZNYCH PRZY BUDOWIE DRÓG
CPV: Roboty w zakresie rozbiórek, przygotowania oraz oczyszczenia terenu pod budowę</t>
  </si>
  <si>
    <t>1.5.1.</t>
  </si>
  <si>
    <t>Zabezpieczenie przewodów elektrycznychrura osłonową dzieloną typu A110PS wraz z odkryciem przewodu, wywozem urobku na składowisko Wykonawcy, zasypaniem i zagęszczeniem wykopu</t>
  </si>
  <si>
    <t>1.6.</t>
  </si>
  <si>
    <t>Regulacja wysokościowa istniejących skrzynek przyłączeniowych ENEA</t>
  </si>
  <si>
    <t>1.6.1.</t>
  </si>
  <si>
    <t>1.6.2.</t>
  </si>
  <si>
    <t>Regulacja włazów kanałowych z wymianą pierścieni odciążających i płyt nastudziennych</t>
  </si>
  <si>
    <t>Regulacja zaworów  wodociągowych i gazowych</t>
  </si>
  <si>
    <t>1.6.3.</t>
  </si>
  <si>
    <t>Wykonanie wykopów z wywozem urobku na skladowisko Wykonawcy z utylizacją</t>
  </si>
  <si>
    <t>Wywiezienie gruzu z rozbiórek na składowisko Wykonawcy z utylizacją</t>
  </si>
  <si>
    <r>
      <t>Wykonanie podbudowy z mieszanki niezwiązanej z kruszywem C</t>
    </r>
    <r>
      <rPr>
        <vertAlign val="subscript"/>
        <sz val="11"/>
        <rFont val="Arial"/>
        <family val="2"/>
        <charset val="238"/>
      </rPr>
      <t xml:space="preserve">90/3, </t>
    </r>
    <r>
      <rPr>
        <sz val="11"/>
        <rFont val="Arial"/>
        <family val="2"/>
        <charset val="238"/>
      </rPr>
      <t>warstwa gr. 10 cm</t>
    </r>
  </si>
  <si>
    <r>
      <t>Wykonanie podbudowy z mieszanki niezwiązanej z kruszywem C</t>
    </r>
    <r>
      <rPr>
        <vertAlign val="subscript"/>
        <sz val="11"/>
        <rFont val="Arial"/>
        <family val="2"/>
        <charset val="238"/>
      </rPr>
      <t xml:space="preserve">90/3, </t>
    </r>
    <r>
      <rPr>
        <sz val="11"/>
        <rFont val="Arial"/>
        <family val="2"/>
        <charset val="238"/>
      </rPr>
      <t>warstwa gr. 15 cm</t>
    </r>
  </si>
  <si>
    <r>
      <t>Wykonanie podbudowy z mieszanki niezwiązanej z kruszywem C</t>
    </r>
    <r>
      <rPr>
        <vertAlign val="subscript"/>
        <sz val="11"/>
        <rFont val="Arial"/>
        <family val="2"/>
        <charset val="238"/>
      </rPr>
      <t xml:space="preserve">90/3, </t>
    </r>
    <r>
      <rPr>
        <sz val="11"/>
        <rFont val="Arial"/>
        <family val="2"/>
        <charset val="238"/>
      </rPr>
      <t>warstwa gr. 20 cm</t>
    </r>
  </si>
  <si>
    <r>
      <t>Wykonanie warstwy wzmacniającej z mieszanki związanej spoiwem hydraulicznym C</t>
    </r>
    <r>
      <rPr>
        <vertAlign val="subscript"/>
        <sz val="11"/>
        <rFont val="Arial"/>
        <family val="2"/>
        <charset val="238"/>
      </rPr>
      <t xml:space="preserve">1,5/2, </t>
    </r>
    <r>
      <rPr>
        <sz val="11"/>
        <rFont val="Arial"/>
        <family val="2"/>
        <charset val="238"/>
      </rPr>
      <t>warstwa gr. 10 cm</t>
    </r>
  </si>
  <si>
    <r>
      <t>Wykonanie warstwy wzmacniającej z mieszanki związanej spoiwem hydraulicznym C</t>
    </r>
    <r>
      <rPr>
        <vertAlign val="subscript"/>
        <sz val="11"/>
        <rFont val="Arial"/>
        <family val="2"/>
        <charset val="238"/>
      </rPr>
      <t xml:space="preserve">1,5/2, </t>
    </r>
    <r>
      <rPr>
        <sz val="11"/>
        <rFont val="Arial"/>
        <family val="2"/>
        <charset val="238"/>
      </rPr>
      <t>warstwa gr. 15 cm</t>
    </r>
  </si>
  <si>
    <r>
      <t>Wykonanie warstwy wzmacniającej z mieszanki związanej spoiwem hydraulicznym C</t>
    </r>
    <r>
      <rPr>
        <vertAlign val="subscript"/>
        <sz val="11"/>
        <rFont val="Arial"/>
        <family val="2"/>
        <charset val="238"/>
      </rPr>
      <t xml:space="preserve">1,5/2, </t>
    </r>
    <r>
      <rPr>
        <sz val="11"/>
        <rFont val="Arial"/>
        <family val="2"/>
        <charset val="238"/>
      </rPr>
      <t>warstwa gr. 20 cm</t>
    </r>
  </si>
  <si>
    <t>D 04.08.01. 45233000-9</t>
  </si>
  <si>
    <t>WYRÓWNANIE ISTNIEJĄCEJ PODBUDOWY BETONEM ASFALTOWYM
CPV: Roboty w zakresie konstruowania, fundamentowania oraz wykonywania nawierzchni autostrad i dróg</t>
  </si>
  <si>
    <t>Wyrównanie podbudowy betonem asfaltowym AC 11W</t>
  </si>
  <si>
    <t>Mg</t>
  </si>
  <si>
    <t>D 05.03.03. 45233000-9</t>
  </si>
  <si>
    <t>Wykonanie nawierzchni z płyt betonowych ażurowych gr. 10 cm na podsypce cementowo - piaskowej</t>
  </si>
  <si>
    <t>Warstwa ścieralna z betonu asfaltowego AC 11S, grubość warstwy 4 cm</t>
  </si>
  <si>
    <t>Warstwa wiążąca z betonu asfaltowego AC 22w, grubość warstwy 8 cm</t>
  </si>
  <si>
    <t>D 05.03.11. 45233000-9</t>
  </si>
  <si>
    <t>FREZOWANIE NAWIERZCHNI ASFALTOWYCH NA ZIMNO
CPV: Roboty w zakresie konstruowania, fundamentowania oraz wykonywania nawierzchni autostrad i dróg</t>
  </si>
  <si>
    <t>Frezowanie nawierzchni asfaltowych na zimno, warstwa gr. min. 3 cm</t>
  </si>
  <si>
    <t>Nawierzchnia z kostki brukowej betonowej antracyt gr. 8 cm ukladanej na podsypce cementowo - piaskowej (materiał nowy)</t>
  </si>
  <si>
    <t>Nawierzchnia z kostki brukowej betonowej szarej gr. 8 cm ukladanej na podsypce cementowo - piaskowe (materiał nowy)</t>
  </si>
  <si>
    <t>Nawierzchnia z kostki brukowej betonowej szarej gr. 8 cm ukladanej na podsypce cementowo - piaskowe (materiał z odzysku)</t>
  </si>
  <si>
    <t>4.4.3</t>
  </si>
  <si>
    <t xml:space="preserve">Nawierzchnia z kostki brukowej betonowej czerwonej  gr. 8 cm ukladanej na podsypce cementowo - piaskowej (materiał nowy) </t>
  </si>
  <si>
    <t>5.1</t>
  </si>
  <si>
    <t>D 07.01.01
45233000-9</t>
  </si>
  <si>
    <t>OZNAKOWANIE POZIOME
CPV: Roboty w zakresie konstruowania, fundamentowania oraz wykonywania nawierzchni autostrad, dróg</t>
  </si>
  <si>
    <t>5.1.1</t>
  </si>
  <si>
    <t>5.2</t>
  </si>
  <si>
    <t>D 07.02.01
45233000-9</t>
  </si>
  <si>
    <t>OZNAKOWANIE PIONOWE.
CPV: Roboty w zakresie konstruowania, fundamentowania oraz wykonywania nawierzchni autostrad, dróg</t>
  </si>
  <si>
    <t>5.2.1</t>
  </si>
  <si>
    <t>Przymocowanie tarcz znaków drogowych odblaskowych do gotowych słupków - typ B</t>
  </si>
  <si>
    <t>Przymocowanie tarcz znaków drogowych odblaskowych do gotowych słupków - typ D</t>
  </si>
  <si>
    <t>Przymocowanie tarcz znaków drogowych odblaskowych do gotowych słupków - typ T</t>
  </si>
  <si>
    <t xml:space="preserve">Wykonanie oznakowania poziomego jezdni materiałami cienkowarstwowymi </t>
  </si>
  <si>
    <t>5.2.3.</t>
  </si>
  <si>
    <t>5.2.4.</t>
  </si>
  <si>
    <t>5.2.5.</t>
  </si>
  <si>
    <t>D 07.00.00</t>
  </si>
  <si>
    <t>OZNAKOWANIE DRÓG I URZĄDZENIA BEZPIECZEŃSTWA RUCHU</t>
  </si>
  <si>
    <t>Ustawienie krawężników betonowych 15x22 cm z wykonaniem ław betonowych z oporem z betonu C-12/15 na podsypce cementowo - piaskowej 1:4 gr. 5 cm</t>
  </si>
  <si>
    <t>Ustawienie krawężników betonowych 15x30/22 cm z wykonaniem ław betonowych z oporem z betonu C-12/15 na podsypce cementowo - piaskowej 1:4 gr. 5 cm</t>
  </si>
  <si>
    <t>6.1.2.</t>
  </si>
  <si>
    <t>6.1.3.</t>
  </si>
  <si>
    <t>6.1.4.</t>
  </si>
  <si>
    <t>Nawierzchnia  z kostki brukowej betonowej szarej gr. 6 cm układanej na podsypce cementowo - piaskowej - materiał nowy</t>
  </si>
  <si>
    <t>Nawierzchnia  z kostki brukowej betonowej szarej gr. 6 cm układanej na podsypce cementowo - piaskowej - materiał z odzysku</t>
  </si>
  <si>
    <t>6.2.</t>
  </si>
  <si>
    <t>6.2.1.</t>
  </si>
  <si>
    <t>6.2.2.</t>
  </si>
  <si>
    <t>6.3.</t>
  </si>
  <si>
    <t>6.3.1.</t>
  </si>
  <si>
    <t>Humusowanie terenu z obsianiem trawą przy grubości warstwy humusu 10 cm (z zakupem                       i dowozem humusu)</t>
  </si>
  <si>
    <t>D.10.00.00</t>
  </si>
  <si>
    <t>D 10.01.01 45233000-9</t>
  </si>
  <si>
    <t>ROBOTY TOWARZYSZĄCE
CPV: Roboty w zakresie konstruowania, fundamentowania oraz wykonywania nawierzchni autostrad i dróg</t>
  </si>
  <si>
    <t>Wykonanie ogrodzenia z siatki w ramach stalowych wraz z fundamentem betonowym oraz słupkami - przestawienie istniejącego</t>
  </si>
  <si>
    <t>Wykonanie ogrodzenia z prętów stalowych oraz słupków stalowych - przestawienie istniejącego</t>
  </si>
  <si>
    <t>Wykonanie muru oporowego z bloczków betonowych typu LUSAMUR</t>
  </si>
  <si>
    <t>Wykonanie fundamentu z betonu C12/15 o wysokości 80 cm i szerokości 5 cm</t>
  </si>
  <si>
    <t>8.1.2.</t>
  </si>
  <si>
    <t>8.1.3.</t>
  </si>
  <si>
    <t>8.1.4.</t>
  </si>
  <si>
    <t>9.1.</t>
  </si>
  <si>
    <t>9.1.1.</t>
  </si>
  <si>
    <t>KNR 2-31 0803/03</t>
  </si>
  <si>
    <t>Rozebranie mechaniczne nawierzchni z mieszanek mineralno - bitumicznych gr. 3 cm</t>
  </si>
  <si>
    <t>129,5*1,3</t>
  </si>
  <si>
    <t>KNR 2-31 0803/04</t>
  </si>
  <si>
    <t xml:space="preserve">Rozebranie mechaniczne nawierzchni z mieszanek mineralno - bitumicznych  - doplata za </t>
  </si>
  <si>
    <t>zwiększenie grubości do 8 cm</t>
  </si>
  <si>
    <r>
      <t>m</t>
    </r>
    <r>
      <rPr>
        <vertAlign val="superscript"/>
        <sz val="11"/>
        <rFont val="Arial"/>
        <family val="2"/>
        <charset val="238"/>
      </rPr>
      <t>3</t>
    </r>
    <r>
      <rPr>
        <sz val="11"/>
        <color theme="1"/>
        <rFont val="Czcionka tekstu podstawowego"/>
        <family val="2"/>
        <charset val="238"/>
      </rPr>
      <t/>
    </r>
  </si>
  <si>
    <t>Rozebranie mechaniczne podbudowy z kruszywa kamiennego, warstwa gr. 15 cm</t>
  </si>
  <si>
    <t>KNR 2-31 0802/07</t>
  </si>
  <si>
    <t>KNR 2-31 0802/08</t>
  </si>
  <si>
    <t>Rozebranie mechaniczne podbudowy z kruszywa kamiennego, zwiększenie grubości warstwy</t>
  </si>
  <si>
    <t>do 20 cm</t>
  </si>
  <si>
    <t xml:space="preserve">kalk. Ind. </t>
  </si>
  <si>
    <t>Wywiezienie gruzu na składowisko Wykonawcy z utylizacją</t>
  </si>
  <si>
    <t>KNR 2-31 0114/05</t>
  </si>
  <si>
    <t>KNR 2-31 0114/07</t>
  </si>
  <si>
    <t>Podbudowa z kruszywa łamanego - warstwa dolna grubości 15 cm</t>
  </si>
  <si>
    <t>Podbudowa z kruszywa łamanego - warstwa górna  grubości 8 cm</t>
  </si>
  <si>
    <t>KNR 2-31 1004/07</t>
  </si>
  <si>
    <t>Skropienie nawierzchni asfaltem</t>
  </si>
  <si>
    <t>KNR 2-31 0311/01</t>
  </si>
  <si>
    <t>Warstwa wiążąca z betonu asfaltowego, grubość 4 cm</t>
  </si>
  <si>
    <t>KNR 2-31 0311/02</t>
  </si>
  <si>
    <t>Warstwa wiążąca z betonu asfaltowego, zwiekszenie grubości do 8 cm</t>
  </si>
  <si>
    <t>sieć K.D. (6,5*1,8+37*1,85+35*2,1+9,5*2,25+53*2,1)*1,3-141*1,3*0,45=289,738m3</t>
  </si>
  <si>
    <t>przykanaliki  (3,5*1,0+6*1,65+3*1,8+2*1,8+3,5*1,9+4*1,7+2,5*1,7)*1,2-24,5*1,2*0,45=34,890m3</t>
  </si>
  <si>
    <t>poszerzenie pod studnie rewizyjne 5*2,0*1,5*1,5=22,500m3</t>
  </si>
  <si>
    <t>osadniki wpustów: 7*0,6*1*1=4,200m3</t>
  </si>
  <si>
    <t>razem: 351,328 m3</t>
  </si>
  <si>
    <t>sieć K.D.  (6,5*1,8+37,0*1,85+35*2,1+9,5*2,25+53*2,1)*2=572,650m2</t>
  </si>
  <si>
    <t>przykanaliki (3,5*1,0+6*1,65+3*1,8+2*1,8+3,5*1,9+4*1,7+2,5*1,7)*2=80,200m2</t>
  </si>
  <si>
    <t>Osadniki wpustów: 7*0,6*1*2=8,400m2</t>
  </si>
  <si>
    <t>razem:  661,250 m2</t>
  </si>
  <si>
    <t>sieć K.D.  141*0,15*1,3=27,495m3</t>
  </si>
  <si>
    <t>przykanaliki  24,5*0,15*1,2=4,41m3</t>
  </si>
  <si>
    <t>razem: 31,905m3</t>
  </si>
  <si>
    <t>sieć K.D.  141*0,3*1,3=54,990m3</t>
  </si>
  <si>
    <t>przykanaliki  24,5*0,3*1,2=8,82m3</t>
  </si>
  <si>
    <t>razem: 63,8105m3</t>
  </si>
  <si>
    <t>Wykopy razem: 351,328m3</t>
  </si>
  <si>
    <t>Objętość rur - 10,731m3</t>
  </si>
  <si>
    <t>Objętość studni osadnikowych wpustów  - 3,956m3</t>
  </si>
  <si>
    <t>Objętość studni  - 17,663m3</t>
  </si>
  <si>
    <t>Podsypka - 31,905m3</t>
  </si>
  <si>
    <t>Zasypka - 63,810m3</t>
  </si>
  <si>
    <t>Razem: 223,263m3</t>
  </si>
  <si>
    <t>Knr 4-05t 0411/02</t>
  </si>
  <si>
    <t>Demontaż studzienek ściekowych ulicznych z osadnikiem</t>
  </si>
  <si>
    <t>Knr 4-05t 0319/0</t>
  </si>
  <si>
    <t>KNR 2-18 0506/01</t>
  </si>
  <si>
    <t>KNNR4 1308/02</t>
  </si>
  <si>
    <t>Kanały rurowe - rury PP lite SN16 (16,0kN/m) łączone na wcisk, średnica 160mm</t>
  </si>
  <si>
    <t>Kanały rurowe - rury i kształtki kamionkowe kielichowe wewnątrz szkliwione, średnica 200 mm, 32 (40) kN/mb</t>
  </si>
  <si>
    <t>Kanały rurowe żelbetowe   kl.A, średnica 300 mm, uszczelnione uszczelką gumową  lub rownoważne</t>
  </si>
  <si>
    <t>Kaskada z rur kamionkowych kielichowych wewnętrznie szkliwionych  o średnicy 150/200 mm  (34kN/m)  + obetonowanie - analogia</t>
  </si>
  <si>
    <t>Wykonanie otworów w elementach z betonu (przejścia szczelne) o średnicy do Dn 200mm - analogia</t>
  </si>
  <si>
    <r>
      <t>I</t>
    </r>
    <r>
      <rPr>
        <sz val="11"/>
        <rFont val="Arial"/>
        <family val="2"/>
        <charset val="238"/>
      </rPr>
      <t>zolacja zewnetrzna lepikiem asfaltowym stosowanym na zimno rur betonowych i żelbetowych         o średnicy 300 mm (dwie warstwy)</t>
    </r>
  </si>
  <si>
    <t>29.</t>
  </si>
  <si>
    <t>30.</t>
  </si>
  <si>
    <t>31.</t>
  </si>
  <si>
    <t>32.</t>
  </si>
  <si>
    <t>33.</t>
  </si>
  <si>
    <t>34.</t>
  </si>
  <si>
    <t>KNR2-19w 0306/02</t>
  </si>
  <si>
    <t>Rury ochronne dwudzielne</t>
  </si>
  <si>
    <t>Ręczne układanie kabli wielożyłowych YAKY 4x25 w rurach i kanałach zamkniętych</t>
  </si>
  <si>
    <t>Ręczne układanie kabli wielożyłowych YAKY 4x25 w rowach kablowych</t>
  </si>
  <si>
    <t>Fundamenty prefabrykowane betonowe w gruncie kat. III w wykopie</t>
  </si>
  <si>
    <t xml:space="preserve">Mechaniczne stawianie słupów oświetleniowych o masie do 890 kg </t>
  </si>
  <si>
    <t>KNR 5-10 1005-07</t>
  </si>
  <si>
    <t>Montaż opraw oświetlenia zewnętrznego na wysięgniku - oprawy LED</t>
  </si>
  <si>
    <t>KSNR 5 0101-02</t>
  </si>
  <si>
    <t>Montaż szafki oświetleniowej SO</t>
  </si>
  <si>
    <t>KNP 18 1349/01.01</t>
  </si>
  <si>
    <t>Pomiar złączy kablowych</t>
  </si>
  <si>
    <t>Przbudowa drogi dojazdowej do Szkoły Podstawowej nr 6             przy Al. Mikołaja Kopernika w Inowrocławiu</t>
  </si>
  <si>
    <t>Przbudowa drogi dojazdowej do Szkoły Podstawowej nr 6   przy Al. Mikołaja Kopernika w Inowrocławiu</t>
  </si>
  <si>
    <t>168,35*0,28</t>
  </si>
  <si>
    <t>35.</t>
  </si>
  <si>
    <t>Przebudowa drogi dojazdowej doSzkoły Podstawowej nr 6                          przy Al. Mikołaja Kopernika w Inowrocławiu</t>
  </si>
  <si>
    <t>Ustawienie i utrzymanie oznakowania na czas robót</t>
  </si>
  <si>
    <t>NAWIERZCHNIA Z BETONOWYCH PŁYT AŻUROWYCH
CPV: Roboty w zakresie konstruowania, fundamentowania oraz wykonywania nawierzchni autostrad i dróg</t>
  </si>
  <si>
    <t>Ustawienie słupków z rur stalowych śr. 60 mm</t>
  </si>
  <si>
    <t>Roboty ziemne z odwozem gruntu na składowisko Wykonawcy i utylizacją</t>
  </si>
  <si>
    <t>Podłoża pod kanały i obiekty z materiałów sypkich gr. 30 cm - zasypka</t>
  </si>
  <si>
    <t xml:space="preserve">2. </t>
  </si>
  <si>
    <t>Zaślepienie przykanalików o średnicy 150/200 mm - analogia</t>
  </si>
  <si>
    <t>Przepięcie przykanalika o średnicy 150 mm, rura kamionkowa wewnętrznie szkliwiona, długość 2,0m</t>
  </si>
</sst>
</file>

<file path=xl/styles.xml><?xml version="1.0" encoding="utf-8"?>
<styleSheet xmlns="http://schemas.openxmlformats.org/spreadsheetml/2006/main">
  <numFmts count="1">
    <numFmt numFmtId="164" formatCode="#,##0.000"/>
  </numFmts>
  <fonts count="78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9"/>
      <name val="Times New Roman CE"/>
      <family val="1"/>
      <charset val="238"/>
    </font>
    <font>
      <sz val="6"/>
      <name val="Times New Roman CE"/>
      <family val="1"/>
      <charset val="238"/>
    </font>
    <font>
      <b/>
      <sz val="12"/>
      <name val="Arial"/>
      <family val="2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11"/>
      <name val="Arial"/>
      <family val="2"/>
      <charset val="238"/>
    </font>
    <font>
      <sz val="9"/>
      <color indexed="10"/>
      <name val="Times New Roman CE"/>
      <family val="1"/>
      <charset val="238"/>
    </font>
    <font>
      <b/>
      <sz val="9"/>
      <color indexed="10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u/>
      <sz val="11"/>
      <color indexed="10"/>
      <name val="Times New Roman CE"/>
      <family val="1"/>
      <charset val="238"/>
    </font>
    <font>
      <sz val="9"/>
      <color indexed="10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b/>
      <sz val="9"/>
      <color indexed="10"/>
      <name val="Times New Roman"/>
      <family val="1"/>
      <charset val="238"/>
    </font>
    <font>
      <i/>
      <sz val="11"/>
      <color indexed="10"/>
      <name val="Times New Roman"/>
      <family val="1"/>
      <charset val="238"/>
    </font>
    <font>
      <b/>
      <i/>
      <sz val="11"/>
      <color indexed="10"/>
      <name val="Times New Roman"/>
      <family val="1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u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u/>
      <sz val="14"/>
      <name val="Arial"/>
      <family val="2"/>
      <charset val="238"/>
    </font>
    <font>
      <b/>
      <sz val="21"/>
      <name val="Arial"/>
      <family val="2"/>
    </font>
    <font>
      <b/>
      <sz val="10"/>
      <name val="Arial CE"/>
      <charset val="238"/>
    </font>
    <font>
      <b/>
      <i/>
      <sz val="14"/>
      <name val="Arial"/>
      <family val="2"/>
      <charset val="238"/>
    </font>
    <font>
      <sz val="16"/>
      <name val="Arial CE"/>
      <charset val="238"/>
    </font>
    <font>
      <b/>
      <sz val="20"/>
      <name val="Arial CE"/>
      <charset val="238"/>
    </font>
    <font>
      <i/>
      <sz val="10"/>
      <name val="Arial CE"/>
      <charset val="238"/>
    </font>
    <font>
      <b/>
      <i/>
      <sz val="20"/>
      <name val="Arial CE"/>
      <charset val="238"/>
    </font>
    <font>
      <sz val="2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9"/>
      <name val="Arial"/>
      <family val="2"/>
    </font>
    <font>
      <vertAlign val="superscript"/>
      <sz val="9"/>
      <name val="Arial CE"/>
      <charset val="238"/>
    </font>
    <font>
      <b/>
      <u/>
      <sz val="12"/>
      <name val="Arial CE"/>
      <charset val="238"/>
    </font>
    <font>
      <u/>
      <sz val="12"/>
      <name val="Arial CE"/>
      <charset val="238"/>
    </font>
    <font>
      <i/>
      <sz val="9"/>
      <name val="Arial CE"/>
      <charset val="238"/>
    </font>
    <font>
      <sz val="9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charset val="238"/>
    </font>
    <font>
      <i/>
      <sz val="11"/>
      <color indexed="10"/>
      <name val="Times New Roman CE"/>
      <charset val="238"/>
    </font>
    <font>
      <b/>
      <sz val="11"/>
      <name val="Arial CE"/>
      <charset val="238"/>
    </font>
    <font>
      <b/>
      <i/>
      <sz val="12"/>
      <name val="Arial"/>
      <family val="2"/>
      <charset val="238"/>
    </font>
    <font>
      <i/>
      <sz val="12"/>
      <name val="Arial CE"/>
      <charset val="238"/>
    </font>
    <font>
      <u/>
      <sz val="11"/>
      <name val="Arial"/>
      <family val="2"/>
      <charset val="238"/>
    </font>
    <font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11"/>
      <name val="Times New Roman CE"/>
      <family val="1"/>
      <charset val="238"/>
    </font>
    <font>
      <sz val="9"/>
      <color rgb="FFFFFF00"/>
      <name val="Times New Roman CE"/>
      <family val="1"/>
      <charset val="238"/>
    </font>
    <font>
      <i/>
      <sz val="1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name val="Arial"/>
      <family val="2"/>
      <charset val="238"/>
    </font>
    <font>
      <sz val="10"/>
      <color rgb="FFFF0000"/>
      <name val="Arial CE"/>
      <charset val="238"/>
    </font>
    <font>
      <b/>
      <sz val="16"/>
      <color rgb="FFFF0000"/>
      <name val="Arial"/>
      <family val="2"/>
      <charset val="238"/>
    </font>
    <font>
      <b/>
      <sz val="16"/>
      <color rgb="FFFF0000"/>
      <name val="Arial"/>
      <family val="2"/>
    </font>
    <font>
      <sz val="16"/>
      <color rgb="FFFF0000"/>
      <name val="Arial CE"/>
      <charset val="238"/>
    </font>
    <font>
      <sz val="11"/>
      <color rgb="FFFF0000"/>
      <name val="Arial"/>
      <family val="2"/>
      <charset val="238"/>
    </font>
    <font>
      <vertAlign val="subscript"/>
      <sz val="11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Arial"/>
      <family val="2"/>
    </font>
    <font>
      <sz val="11"/>
      <color rgb="FFFF0000"/>
      <name val="Arial CE"/>
      <charset val="238"/>
    </font>
    <font>
      <b/>
      <sz val="11"/>
      <color rgb="FFFF0000"/>
      <name val="Arial"/>
      <family val="2"/>
    </font>
    <font>
      <sz val="10"/>
      <color rgb="FFFF0000"/>
      <name val="Arial CE"/>
      <family val="2"/>
      <charset val="238"/>
    </font>
    <font>
      <sz val="11"/>
      <color rgb="FFFF0000"/>
      <name val="Times New Roman"/>
      <family val="1"/>
    </font>
    <font>
      <sz val="9"/>
      <color rgb="FFFF0000"/>
      <name val="Arial CE"/>
      <charset val="238"/>
    </font>
    <font>
      <b/>
      <i/>
      <sz val="14"/>
      <name val="Arial CE"/>
      <charset val="238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1" fillId="0" borderId="0" xfId="0" quotePrefix="1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quotePrefix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1" fillId="0" borderId="0" xfId="0" quotePrefix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49" fontId="11" fillId="0" borderId="0" xfId="0" quotePrefix="1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vertical="center" wrapText="1"/>
    </xf>
    <xf numFmtId="0" fontId="11" fillId="0" borderId="0" xfId="0" quotePrefix="1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/>
    </xf>
    <xf numFmtId="0" fontId="18" fillId="0" borderId="0" xfId="0" quotePrefix="1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" fontId="35" fillId="0" borderId="1" xfId="0" applyNumberFormat="1" applyFont="1" applyBorder="1" applyAlignment="1">
      <alignment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49" fontId="10" fillId="0" borderId="0" xfId="0" quotePrefix="1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>
      <alignment horizontal="left" vertical="center" wrapText="1" shrinkToFit="1"/>
    </xf>
    <xf numFmtId="0" fontId="1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 wrapText="1"/>
    </xf>
    <xf numFmtId="0" fontId="48" fillId="0" borderId="4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49" fontId="49" fillId="0" borderId="1" xfId="0" applyNumberFormat="1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center" vertical="center" wrapText="1"/>
    </xf>
    <xf numFmtId="164" fontId="49" fillId="0" borderId="1" xfId="0" applyNumberFormat="1" applyFont="1" applyFill="1" applyBorder="1" applyAlignment="1">
      <alignment horizontal="right" vertical="center" wrapText="1"/>
    </xf>
    <xf numFmtId="49" fontId="49" fillId="0" borderId="5" xfId="0" applyNumberFormat="1" applyFont="1" applyFill="1" applyBorder="1" applyAlignment="1">
      <alignment horizontal="left" vertical="center" wrapText="1"/>
    </xf>
    <xf numFmtId="164" fontId="49" fillId="0" borderId="5" xfId="0" applyNumberFormat="1" applyFont="1" applyFill="1" applyBorder="1" applyAlignment="1">
      <alignment horizontal="right" vertical="center" wrapText="1"/>
    </xf>
    <xf numFmtId="4" fontId="49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vertical="center"/>
    </xf>
    <xf numFmtId="49" fontId="49" fillId="0" borderId="2" xfId="0" applyNumberFormat="1" applyFont="1" applyFill="1" applyBorder="1" applyAlignment="1">
      <alignment horizontal="left" vertical="center" wrapText="1"/>
    </xf>
    <xf numFmtId="164" fontId="49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vertical="center"/>
    </xf>
    <xf numFmtId="1" fontId="49" fillId="0" borderId="5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1" fontId="49" fillId="0" borderId="2" xfId="0" applyNumberFormat="1" applyFont="1" applyFill="1" applyBorder="1" applyAlignment="1">
      <alignment vertical="center" wrapText="1"/>
    </xf>
    <xf numFmtId="49" fontId="49" fillId="0" borderId="3" xfId="0" applyNumberFormat="1" applyFont="1" applyFill="1" applyBorder="1" applyAlignment="1">
      <alignment horizontal="left" vertical="center" wrapText="1"/>
    </xf>
    <xf numFmtId="164" fontId="49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vertical="center"/>
    </xf>
    <xf numFmtId="0" fontId="46" fillId="3" borderId="8" xfId="0" applyNumberFormat="1" applyFont="1" applyFill="1" applyBorder="1" applyAlignment="1">
      <alignment horizontal="left" vertical="center" wrapText="1"/>
    </xf>
    <xf numFmtId="1" fontId="49" fillId="0" borderId="1" xfId="0" applyNumberFormat="1" applyFont="1" applyFill="1" applyBorder="1" applyAlignment="1">
      <alignment vertical="center" wrapText="1"/>
    </xf>
    <xf numFmtId="164" fontId="49" fillId="0" borderId="1" xfId="0" applyNumberFormat="1" applyFont="1" applyFill="1" applyBorder="1" applyAlignment="1">
      <alignment vertical="center" wrapText="1"/>
    </xf>
    <xf numFmtId="4" fontId="49" fillId="0" borderId="1" xfId="0" applyNumberFormat="1" applyFont="1" applyFill="1" applyBorder="1" applyAlignment="1">
      <alignment vertical="center"/>
    </xf>
    <xf numFmtId="0" fontId="50" fillId="0" borderId="1" xfId="0" applyFont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49" fillId="0" borderId="3" xfId="0" applyNumberFormat="1" applyFont="1" applyFill="1" applyBorder="1" applyAlignment="1">
      <alignment horizontal="right" vertical="center" wrapText="1"/>
    </xf>
    <xf numFmtId="4" fontId="49" fillId="0" borderId="6" xfId="0" applyNumberFormat="1" applyFont="1" applyFill="1" applyBorder="1" applyAlignment="1">
      <alignment horizontal="right" vertical="center" wrapText="1"/>
    </xf>
    <xf numFmtId="4" fontId="49" fillId="0" borderId="7" xfId="0" applyNumberFormat="1" applyFont="1" applyFill="1" applyBorder="1" applyAlignment="1">
      <alignment horizontal="right" vertical="center" wrapText="1"/>
    </xf>
    <xf numFmtId="4" fontId="49" fillId="0" borderId="6" xfId="0" applyNumberFormat="1" applyFont="1" applyFill="1" applyBorder="1" applyAlignment="1">
      <alignment vertical="center"/>
    </xf>
    <xf numFmtId="4" fontId="49" fillId="0" borderId="7" xfId="0" applyNumberFormat="1" applyFont="1" applyFill="1" applyBorder="1" applyAlignment="1">
      <alignment vertical="center"/>
    </xf>
    <xf numFmtId="4" fontId="47" fillId="0" borderId="1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1" fontId="55" fillId="0" borderId="1" xfId="0" applyNumberFormat="1" applyFont="1" applyFill="1" applyBorder="1" applyAlignment="1">
      <alignment vertical="center" wrapText="1"/>
    </xf>
    <xf numFmtId="4" fontId="49" fillId="0" borderId="11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/>
    </xf>
    <xf numFmtId="2" fontId="5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Alignment="1">
      <alignment vertical="center" wrapText="1"/>
    </xf>
    <xf numFmtId="4" fontId="40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63" fillId="0" borderId="0" xfId="0" applyFont="1"/>
    <xf numFmtId="2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48" fillId="0" borderId="1" xfId="0" applyNumberFormat="1" applyFont="1" applyFill="1" applyBorder="1" applyAlignment="1">
      <alignment horizontal="center" vertical="center" wrapText="1"/>
    </xf>
    <xf numFmtId="49" fontId="46" fillId="3" borderId="8" xfId="0" applyNumberFormat="1" applyFont="1" applyFill="1" applyBorder="1" applyAlignment="1">
      <alignment horizontal="left" vertical="center" wrapText="1"/>
    </xf>
    <xf numFmtId="4" fontId="46" fillId="3" borderId="1" xfId="0" applyNumberFormat="1" applyFont="1" applyFill="1" applyBorder="1" applyAlignment="1">
      <alignment vertical="center"/>
    </xf>
    <xf numFmtId="4" fontId="41" fillId="0" borderId="0" xfId="0" applyNumberFormat="1" applyFont="1" applyFill="1" applyAlignment="1">
      <alignment vertical="center"/>
    </xf>
    <xf numFmtId="0" fontId="6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 shrinkToFit="1"/>
    </xf>
    <xf numFmtId="4" fontId="7" fillId="0" borderId="1" xfId="0" applyNumberFormat="1" applyFont="1" applyFill="1" applyBorder="1" applyAlignment="1">
      <alignment vertical="center" wrapText="1"/>
    </xf>
    <xf numFmtId="4" fontId="6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4" fontId="70" fillId="0" borderId="7" xfId="0" applyNumberFormat="1" applyFont="1" applyFill="1" applyBorder="1" applyAlignment="1">
      <alignment horizontal="right" vertical="center" wrapText="1"/>
    </xf>
    <xf numFmtId="4" fontId="67" fillId="0" borderId="2" xfId="0" applyNumberFormat="1" applyFont="1" applyFill="1" applyBorder="1" applyAlignment="1">
      <alignment vertical="center"/>
    </xf>
    <xf numFmtId="4" fontId="67" fillId="0" borderId="3" xfId="0" applyNumberFormat="1" applyFont="1" applyFill="1" applyBorder="1" applyAlignment="1">
      <alignment vertical="center"/>
    </xf>
    <xf numFmtId="4" fontId="70" fillId="0" borderId="6" xfId="0" applyNumberFormat="1" applyFont="1" applyFill="1" applyBorder="1" applyAlignment="1">
      <alignment horizontal="right" vertical="center" wrapText="1"/>
    </xf>
    <xf numFmtId="4" fontId="67" fillId="0" borderId="5" xfId="0" applyNumberFormat="1" applyFont="1" applyFill="1" applyBorder="1" applyAlignment="1">
      <alignment vertical="center"/>
    </xf>
    <xf numFmtId="4" fontId="70" fillId="0" borderId="8" xfId="0" applyNumberFormat="1" applyFont="1" applyFill="1" applyBorder="1" applyAlignment="1">
      <alignment vertical="center"/>
    </xf>
    <xf numFmtId="0" fontId="67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0" fillId="0" borderId="0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164" fontId="70" fillId="0" borderId="0" xfId="0" applyNumberFormat="1" applyFont="1" applyFill="1" applyBorder="1" applyAlignment="1">
      <alignment vertical="center" wrapText="1"/>
    </xf>
    <xf numFmtId="4" fontId="70" fillId="0" borderId="0" xfId="0" applyNumberFormat="1" applyFont="1" applyFill="1" applyBorder="1" applyAlignment="1">
      <alignment vertical="center"/>
    </xf>
    <xf numFmtId="4" fontId="67" fillId="0" borderId="0" xfId="0" applyNumberFormat="1" applyFont="1" applyFill="1" applyBorder="1" applyAlignment="1">
      <alignment vertical="center"/>
    </xf>
    <xf numFmtId="0" fontId="70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 wrapText="1"/>
    </xf>
    <xf numFmtId="2" fontId="74" fillId="0" borderId="0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4" fontId="75" fillId="0" borderId="0" xfId="0" applyNumberFormat="1" applyFont="1" applyAlignment="1">
      <alignment vertical="center" wrapText="1"/>
    </xf>
    <xf numFmtId="4" fontId="50" fillId="0" borderId="1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vertical="center"/>
    </xf>
    <xf numFmtId="4" fontId="34" fillId="0" borderId="1" xfId="0" applyNumberFormat="1" applyFont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/>
    <xf numFmtId="0" fontId="30" fillId="0" borderId="0" xfId="0" applyFont="1" applyAlignment="1"/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9" fillId="0" borderId="2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49" fillId="0" borderId="5" xfId="0" applyNumberFormat="1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46" fillId="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6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7" fillId="0" borderId="5" xfId="0" applyNumberFormat="1" applyFont="1" applyFill="1" applyBorder="1" applyAlignment="1">
      <alignment horizontal="center" vertical="center" wrapText="1"/>
    </xf>
    <xf numFmtId="2" fontId="46" fillId="0" borderId="5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53" fillId="0" borderId="0" xfId="0" applyFont="1" applyFill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vertical="center"/>
    </xf>
    <xf numFmtId="4" fontId="34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4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6"/>
  <sheetViews>
    <sheetView topLeftCell="A28" workbookViewId="0">
      <selection activeCell="G52" sqref="G52"/>
    </sheetView>
  </sheetViews>
  <sheetFormatPr defaultRowHeight="12.75"/>
  <cols>
    <col min="1" max="1" width="6.5703125" customWidth="1"/>
    <col min="2" max="2" width="6.140625" customWidth="1"/>
    <col min="3" max="3" width="5.5703125" customWidth="1"/>
    <col min="4" max="4" width="6.28515625" customWidth="1"/>
    <col min="5" max="8" width="13.7109375" customWidth="1"/>
    <col min="10" max="10" width="11.7109375" bestFit="1" customWidth="1"/>
    <col min="11" max="11" width="10.140625" bestFit="1" customWidth="1"/>
  </cols>
  <sheetData>
    <row r="3" spans="1:16">
      <c r="A3" s="220" t="s">
        <v>126</v>
      </c>
      <c r="B3" s="220"/>
      <c r="C3" s="220"/>
      <c r="D3" s="220"/>
      <c r="E3" s="220"/>
      <c r="F3" s="220"/>
    </row>
    <row r="4" spans="1:16">
      <c r="A4" s="221" t="s">
        <v>254</v>
      </c>
      <c r="B4" s="220"/>
      <c r="C4" s="220"/>
      <c r="D4" s="220"/>
      <c r="E4" s="220"/>
      <c r="F4" s="220"/>
    </row>
    <row r="8" spans="1:16">
      <c r="A8" s="221" t="s">
        <v>127</v>
      </c>
      <c r="B8" s="220"/>
      <c r="C8" s="220"/>
      <c r="D8" s="220"/>
      <c r="E8" s="220"/>
    </row>
    <row r="9" spans="1:16">
      <c r="A9" s="222" t="s">
        <v>72</v>
      </c>
      <c r="B9" s="222"/>
      <c r="C9" s="222"/>
      <c r="D9" s="222"/>
      <c r="E9" s="222"/>
      <c r="F9" s="222"/>
      <c r="G9" s="222"/>
      <c r="H9" s="222"/>
      <c r="I9" s="222"/>
    </row>
    <row r="10" spans="1:16">
      <c r="A10" s="222"/>
      <c r="B10" s="222"/>
      <c r="C10" s="222"/>
      <c r="D10" s="222"/>
      <c r="E10" s="222"/>
      <c r="F10" s="222"/>
      <c r="G10" s="222"/>
      <c r="H10" s="222"/>
      <c r="I10" s="222"/>
    </row>
    <row r="11" spans="1:16" ht="6" customHeight="1">
      <c r="A11" s="223"/>
      <c r="B11" s="223"/>
      <c r="C11" s="223"/>
      <c r="D11" s="223"/>
      <c r="E11" s="223"/>
      <c r="F11" s="223"/>
      <c r="G11" s="223"/>
      <c r="H11" s="223"/>
      <c r="I11" s="223"/>
    </row>
    <row r="12" spans="1:16" ht="20.25">
      <c r="A12" s="219" t="s">
        <v>73</v>
      </c>
      <c r="B12" s="219"/>
      <c r="C12" s="219"/>
      <c r="D12" s="219"/>
      <c r="E12" s="219"/>
      <c r="F12" s="219"/>
      <c r="G12" s="219"/>
      <c r="H12" s="219"/>
      <c r="I12" s="219"/>
    </row>
    <row r="13" spans="1:16" ht="20.25">
      <c r="A13" s="153"/>
      <c r="B13" s="153"/>
      <c r="C13" s="153"/>
      <c r="D13" s="153"/>
      <c r="E13" s="153"/>
      <c r="F13" s="153"/>
      <c r="G13" s="153"/>
      <c r="H13" s="153"/>
      <c r="I13" s="153"/>
    </row>
    <row r="14" spans="1:16">
      <c r="A14" s="225" t="s">
        <v>75</v>
      </c>
      <c r="B14" s="226"/>
      <c r="C14" s="226"/>
      <c r="D14" s="226"/>
      <c r="E14" s="226"/>
      <c r="F14" s="226"/>
      <c r="G14" s="226"/>
      <c r="H14" s="226"/>
      <c r="I14" s="226"/>
    </row>
    <row r="15" spans="1:16" ht="20.25">
      <c r="A15" s="227"/>
      <c r="B15" s="227"/>
      <c r="C15" s="227"/>
      <c r="D15" s="227"/>
      <c r="E15" s="227"/>
      <c r="F15" s="227"/>
      <c r="G15" s="227"/>
      <c r="H15" s="227"/>
      <c r="I15" s="227"/>
    </row>
    <row r="16" spans="1:16" ht="43.5" customHeight="1">
      <c r="A16" s="228" t="s">
        <v>476</v>
      </c>
      <c r="B16" s="229"/>
      <c r="C16" s="229"/>
      <c r="D16" s="229"/>
      <c r="E16" s="229"/>
      <c r="F16" s="229"/>
      <c r="G16" s="229"/>
      <c r="H16" s="229"/>
      <c r="I16" s="229"/>
      <c r="L16" s="154"/>
      <c r="M16" s="155"/>
      <c r="N16" s="155"/>
      <c r="O16" s="155"/>
      <c r="P16" s="155"/>
    </row>
    <row r="17" spans="1:11" ht="28.5" customHeight="1">
      <c r="A17" s="73"/>
      <c r="B17" s="74"/>
      <c r="C17" s="74"/>
      <c r="D17" s="74"/>
      <c r="E17" s="74"/>
      <c r="F17" s="74"/>
      <c r="G17" s="74"/>
      <c r="H17" s="74"/>
      <c r="I17" s="74"/>
    </row>
    <row r="20" spans="1:11" ht="12.75" customHeight="1">
      <c r="A20" s="222" t="s">
        <v>255</v>
      </c>
      <c r="B20" s="222"/>
      <c r="C20" s="222"/>
      <c r="D20" s="222"/>
      <c r="E20" s="222"/>
      <c r="F20" s="222"/>
      <c r="G20" s="222"/>
      <c r="H20" s="222"/>
      <c r="I20" s="222"/>
    </row>
    <row r="21" spans="1:11" ht="12.75" customHeight="1">
      <c r="A21" s="222"/>
      <c r="B21" s="222"/>
      <c r="C21" s="222"/>
      <c r="D21" s="222"/>
      <c r="E21" s="222"/>
      <c r="F21" s="222"/>
      <c r="G21" s="222"/>
      <c r="H21" s="222"/>
      <c r="I21" s="222"/>
    </row>
    <row r="22" spans="1:11" ht="12.75" customHeight="1">
      <c r="A22" s="151"/>
      <c r="B22" s="151"/>
      <c r="C22" s="151"/>
      <c r="D22" s="151"/>
      <c r="E22" s="151"/>
      <c r="F22" s="151"/>
      <c r="G22" s="151"/>
      <c r="H22" s="151"/>
      <c r="I22" s="151"/>
    </row>
    <row r="23" spans="1:11" ht="31.5" customHeight="1">
      <c r="A23" s="230" t="s">
        <v>82</v>
      </c>
      <c r="B23" s="230"/>
      <c r="C23" s="230"/>
      <c r="D23" s="230"/>
      <c r="E23" s="230"/>
      <c r="F23" s="230"/>
      <c r="G23" s="230"/>
      <c r="H23" s="230"/>
      <c r="I23" s="230"/>
    </row>
    <row r="24" spans="1:11" ht="21" customHeight="1">
      <c r="A24" s="231" t="s">
        <v>74</v>
      </c>
      <c r="B24" s="231"/>
      <c r="C24" s="231"/>
      <c r="D24" s="231"/>
      <c r="E24" s="231"/>
      <c r="F24" s="231"/>
      <c r="G24" s="231"/>
      <c r="H24" s="231"/>
      <c r="I24" s="231"/>
    </row>
    <row r="25" spans="1:11" ht="36" customHeight="1">
      <c r="A25" s="150"/>
      <c r="B25" s="232" t="s">
        <v>112</v>
      </c>
      <c r="C25" s="232"/>
      <c r="D25" s="232"/>
      <c r="E25" s="232"/>
      <c r="F25" s="232"/>
      <c r="G25" s="232"/>
      <c r="H25" s="232"/>
      <c r="I25" s="232"/>
    </row>
    <row r="28" spans="1:11" ht="25.5" customHeight="1">
      <c r="A28" s="233"/>
      <c r="B28" s="233"/>
      <c r="C28" s="233"/>
      <c r="D28" s="233"/>
      <c r="E28" s="152" t="s">
        <v>78</v>
      </c>
      <c r="F28" s="152" t="s">
        <v>231</v>
      </c>
      <c r="G28" s="152" t="s">
        <v>77</v>
      </c>
      <c r="H28" s="152" t="s">
        <v>76</v>
      </c>
    </row>
    <row r="29" spans="1:11" ht="25.5" customHeight="1">
      <c r="A29" s="234" t="s">
        <v>81</v>
      </c>
      <c r="B29" s="234"/>
      <c r="C29" s="234"/>
      <c r="D29" s="234"/>
      <c r="E29" s="77">
        <f>'DR SP6'!H121</f>
        <v>13079.24</v>
      </c>
      <c r="F29" s="77">
        <f>'SAN SP6'!G82</f>
        <v>3569.72</v>
      </c>
      <c r="G29" s="77">
        <f>'OŚW SP6'!G31</f>
        <v>1283.5999999999999</v>
      </c>
      <c r="H29" s="77">
        <f>E29+F29+G29</f>
        <v>17932.560000000001</v>
      </c>
    </row>
    <row r="30" spans="1:11" ht="24.75" customHeight="1">
      <c r="A30" s="234" t="s">
        <v>80</v>
      </c>
      <c r="B30" s="234"/>
      <c r="C30" s="234"/>
      <c r="D30" s="234"/>
      <c r="E30" s="77">
        <f>'DR SP6'!H122</f>
        <v>3008.23</v>
      </c>
      <c r="F30" s="77">
        <f>'SAN SP6'!G83</f>
        <v>821.04</v>
      </c>
      <c r="G30" s="77">
        <f>'OŚW SP6'!G32</f>
        <v>295.23</v>
      </c>
      <c r="H30" s="77">
        <f>E30+F30+G30</f>
        <v>4124.5</v>
      </c>
      <c r="K30" s="72"/>
    </row>
    <row r="31" spans="1:11" ht="24.75" customHeight="1">
      <c r="A31" s="234" t="s">
        <v>79</v>
      </c>
      <c r="B31" s="234"/>
      <c r="C31" s="234"/>
      <c r="D31" s="234"/>
      <c r="E31" s="77">
        <f>'DR SP6'!H123</f>
        <v>16087.47</v>
      </c>
      <c r="F31" s="77">
        <f>'SAN SP6'!G84</f>
        <v>4390.76</v>
      </c>
      <c r="G31" s="77">
        <f>'OŚW SP6'!G33</f>
        <v>1578.83</v>
      </c>
      <c r="H31" s="77">
        <f>E31+F31+G31</f>
        <v>22057.06</v>
      </c>
      <c r="J31" s="72"/>
      <c r="K31" s="72"/>
    </row>
    <row r="34" spans="5:9">
      <c r="E34" s="72"/>
      <c r="F34" s="72"/>
      <c r="G34" s="72"/>
      <c r="H34" s="72"/>
    </row>
    <row r="35" spans="5:9">
      <c r="H35" s="72"/>
    </row>
    <row r="36" spans="5:9">
      <c r="E36" s="72"/>
      <c r="F36" s="72"/>
      <c r="G36" s="72"/>
      <c r="H36" s="72"/>
    </row>
    <row r="39" spans="5:9">
      <c r="G39" s="224" t="s">
        <v>128</v>
      </c>
      <c r="H39" s="224"/>
      <c r="I39" s="224"/>
    </row>
    <row r="40" spans="5:9">
      <c r="G40" s="224" t="s">
        <v>252</v>
      </c>
      <c r="H40" s="224"/>
      <c r="I40" s="224"/>
    </row>
    <row r="41" spans="5:9">
      <c r="G41" s="224"/>
      <c r="H41" s="224"/>
      <c r="I41" s="224"/>
    </row>
    <row r="42" spans="5:9">
      <c r="G42" s="224"/>
      <c r="H42" s="224"/>
      <c r="I42" s="224"/>
    </row>
    <row r="43" spans="5:9">
      <c r="G43" s="224"/>
      <c r="H43" s="224"/>
      <c r="I43" s="224"/>
    </row>
    <row r="44" spans="5:9">
      <c r="G44" s="224"/>
      <c r="H44" s="224"/>
      <c r="I44" s="224"/>
    </row>
    <row r="45" spans="5:9">
      <c r="G45" s="224" t="s">
        <v>129</v>
      </c>
      <c r="H45" s="224"/>
      <c r="I45" s="224"/>
    </row>
    <row r="46" spans="5:9">
      <c r="G46" s="224" t="s">
        <v>123</v>
      </c>
      <c r="H46" s="224"/>
      <c r="I46" s="224"/>
    </row>
  </sheetData>
  <mergeCells count="25">
    <mergeCell ref="G45:I45"/>
    <mergeCell ref="G46:I46"/>
    <mergeCell ref="G40:I40"/>
    <mergeCell ref="G41:I41"/>
    <mergeCell ref="G42:I42"/>
    <mergeCell ref="G43:I43"/>
    <mergeCell ref="G44:I44"/>
    <mergeCell ref="G39:I39"/>
    <mergeCell ref="A14:I14"/>
    <mergeCell ref="A15:I15"/>
    <mergeCell ref="A16:I16"/>
    <mergeCell ref="A20:I21"/>
    <mergeCell ref="A23:I23"/>
    <mergeCell ref="A24:I24"/>
    <mergeCell ref="B25:I25"/>
    <mergeCell ref="A28:D28"/>
    <mergeCell ref="A29:D29"/>
    <mergeCell ref="A30:D30"/>
    <mergeCell ref="A31:D31"/>
    <mergeCell ref="A12:I12"/>
    <mergeCell ref="A3:F3"/>
    <mergeCell ref="A4:F4"/>
    <mergeCell ref="A8:E8"/>
    <mergeCell ref="A9:I10"/>
    <mergeCell ref="A11:I11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3"/>
  <sheetViews>
    <sheetView topLeftCell="B115" zoomScale="85" zoomScaleNormal="85" zoomScaleSheetLayoutView="55" zoomScalePageLayoutView="55" workbookViewId="0">
      <selection activeCell="D108" sqref="D108"/>
    </sheetView>
  </sheetViews>
  <sheetFormatPr defaultRowHeight="12"/>
  <cols>
    <col min="1" max="1" width="9.140625" style="79"/>
    <col min="2" max="2" width="7.28515625" style="94" customWidth="1"/>
    <col min="3" max="3" width="13.42578125" style="36" customWidth="1"/>
    <col min="4" max="4" width="90.42578125" style="7" customWidth="1"/>
    <col min="5" max="5" width="5.7109375" style="10" customWidth="1"/>
    <col min="6" max="6" width="11.28515625" style="52" customWidth="1"/>
    <col min="7" max="7" width="11.28515625" style="79" customWidth="1"/>
    <col min="8" max="8" width="13.140625" style="79" customWidth="1"/>
    <col min="9" max="10" width="11.28515625" style="79" customWidth="1"/>
    <col min="11" max="16384" width="9.140625" style="79"/>
  </cols>
  <sheetData>
    <row r="1" spans="2:9" ht="34.5" customHeight="1">
      <c r="B1" s="237" t="s">
        <v>255</v>
      </c>
      <c r="C1" s="237"/>
      <c r="D1" s="237"/>
      <c r="E1" s="237"/>
      <c r="F1" s="237"/>
    </row>
    <row r="2" spans="2:9" ht="45.75" customHeight="1">
      <c r="B2" s="238" t="s">
        <v>180</v>
      </c>
      <c r="C2" s="239"/>
      <c r="D2" s="240" t="s">
        <v>473</v>
      </c>
      <c r="E2" s="241"/>
      <c r="F2" s="241"/>
      <c r="G2" s="241"/>
      <c r="H2" s="241"/>
    </row>
    <row r="3" spans="2:9" ht="30.75" customHeight="1">
      <c r="B3" s="242" t="s">
        <v>4</v>
      </c>
      <c r="C3" s="242"/>
      <c r="D3" s="242"/>
      <c r="E3" s="242"/>
      <c r="F3" s="242"/>
    </row>
    <row r="4" spans="2:9" ht="27.75" customHeight="1">
      <c r="B4" s="243"/>
      <c r="C4" s="243"/>
      <c r="D4" s="243"/>
      <c r="E4" s="243"/>
      <c r="F4" s="243"/>
    </row>
    <row r="5" spans="2:9" ht="14.25" customHeight="1">
      <c r="B5" s="244" t="s">
        <v>18</v>
      </c>
      <c r="C5" s="245" t="s">
        <v>23</v>
      </c>
      <c r="D5" s="246" t="s">
        <v>22</v>
      </c>
      <c r="E5" s="244" t="s">
        <v>5</v>
      </c>
      <c r="F5" s="247" t="s">
        <v>6</v>
      </c>
      <c r="G5" s="244" t="s">
        <v>114</v>
      </c>
      <c r="H5" s="244" t="s">
        <v>24</v>
      </c>
    </row>
    <row r="6" spans="2:9" ht="14.25" customHeight="1">
      <c r="B6" s="244"/>
      <c r="C6" s="245"/>
      <c r="D6" s="246"/>
      <c r="E6" s="244"/>
      <c r="F6" s="247"/>
      <c r="G6" s="248"/>
      <c r="H6" s="248"/>
    </row>
    <row r="7" spans="2:9" s="3" customFormat="1" ht="12" customHeight="1">
      <c r="B7" s="244"/>
      <c r="C7" s="245"/>
      <c r="D7" s="246"/>
      <c r="E7" s="244"/>
      <c r="F7" s="247"/>
      <c r="G7" s="248"/>
      <c r="H7" s="248"/>
    </row>
    <row r="8" spans="2:9" s="4" customFormat="1" ht="12.75">
      <c r="B8" s="70">
        <v>1</v>
      </c>
      <c r="C8" s="48">
        <v>2</v>
      </c>
      <c r="D8" s="49" t="s">
        <v>17</v>
      </c>
      <c r="E8" s="48">
        <v>4</v>
      </c>
      <c r="F8" s="49">
        <v>5</v>
      </c>
      <c r="G8" s="49" t="s">
        <v>115</v>
      </c>
      <c r="H8" s="49" t="s">
        <v>116</v>
      </c>
    </row>
    <row r="9" spans="2:9" ht="15">
      <c r="B9" s="69">
        <v>1</v>
      </c>
      <c r="C9" s="65" t="s">
        <v>19</v>
      </c>
      <c r="D9" s="66" t="s">
        <v>3</v>
      </c>
      <c r="E9" s="67" t="s">
        <v>20</v>
      </c>
      <c r="F9" s="68" t="s">
        <v>20</v>
      </c>
      <c r="G9" s="81"/>
      <c r="H9" s="101">
        <f>H10+H12+H24+H26+H47+H49</f>
        <v>2659.34</v>
      </c>
      <c r="I9" s="80"/>
    </row>
    <row r="10" spans="2:9" ht="45">
      <c r="B10" s="78" t="s">
        <v>130</v>
      </c>
      <c r="C10" s="46" t="s">
        <v>2</v>
      </c>
      <c r="D10" s="47" t="s">
        <v>9</v>
      </c>
      <c r="E10" s="51"/>
      <c r="F10" s="63"/>
      <c r="G10" s="71"/>
      <c r="H10" s="82">
        <f>H11</f>
        <v>0.15</v>
      </c>
    </row>
    <row r="11" spans="2:9" ht="14.25">
      <c r="B11" s="64" t="s">
        <v>253</v>
      </c>
      <c r="C11" s="51"/>
      <c r="D11" s="50" t="s">
        <v>11</v>
      </c>
      <c r="E11" s="51" t="s">
        <v>267</v>
      </c>
      <c r="F11" s="60">
        <v>0.15</v>
      </c>
      <c r="G11" s="61">
        <v>1</v>
      </c>
      <c r="H11" s="61">
        <f>ROUND(F11*G11,2)</f>
        <v>0.15</v>
      </c>
    </row>
    <row r="12" spans="2:9" ht="30">
      <c r="B12" s="78" t="s">
        <v>268</v>
      </c>
      <c r="C12" s="46" t="s">
        <v>269</v>
      </c>
      <c r="D12" s="47" t="s">
        <v>270</v>
      </c>
      <c r="E12" s="51"/>
      <c r="F12" s="63"/>
      <c r="G12" s="71"/>
      <c r="H12" s="82">
        <f>SUM(H13:H23)</f>
        <v>50</v>
      </c>
    </row>
    <row r="13" spans="2:9" ht="28.5">
      <c r="B13" s="64" t="s">
        <v>85</v>
      </c>
      <c r="C13" s="51"/>
      <c r="D13" s="50" t="s">
        <v>271</v>
      </c>
      <c r="E13" s="51" t="s">
        <v>0</v>
      </c>
      <c r="F13" s="60">
        <v>1</v>
      </c>
      <c r="G13" s="61">
        <v>1</v>
      </c>
      <c r="H13" s="61">
        <f>ROUND(F13*G13,2)</f>
        <v>1</v>
      </c>
    </row>
    <row r="14" spans="2:9" ht="28.5">
      <c r="B14" s="64" t="s">
        <v>86</v>
      </c>
      <c r="C14" s="51"/>
      <c r="D14" s="50" t="s">
        <v>272</v>
      </c>
      <c r="E14" s="51" t="s">
        <v>0</v>
      </c>
      <c r="F14" s="60">
        <v>1</v>
      </c>
      <c r="G14" s="61">
        <v>1</v>
      </c>
      <c r="H14" s="61">
        <f t="shared" ref="H14:H23" si="0">ROUND(F14*G14,2)</f>
        <v>1</v>
      </c>
    </row>
    <row r="15" spans="2:9" ht="28.5">
      <c r="B15" s="64" t="s">
        <v>260</v>
      </c>
      <c r="C15" s="51"/>
      <c r="D15" s="50" t="s">
        <v>273</v>
      </c>
      <c r="E15" s="51" t="s">
        <v>0</v>
      </c>
      <c r="F15" s="60">
        <v>2</v>
      </c>
      <c r="G15" s="61">
        <v>1</v>
      </c>
      <c r="H15" s="61">
        <f t="shared" si="0"/>
        <v>2</v>
      </c>
    </row>
    <row r="16" spans="2:9" ht="28.5">
      <c r="B16" s="64" t="s">
        <v>261</v>
      </c>
      <c r="C16" s="51"/>
      <c r="D16" s="50" t="s">
        <v>274</v>
      </c>
      <c r="E16" s="51" t="s">
        <v>0</v>
      </c>
      <c r="F16" s="60">
        <v>1</v>
      </c>
      <c r="G16" s="61">
        <v>1</v>
      </c>
      <c r="H16" s="61">
        <f t="shared" si="0"/>
        <v>1</v>
      </c>
    </row>
    <row r="17" spans="2:8" ht="28.5">
      <c r="B17" s="64" t="s">
        <v>262</v>
      </c>
      <c r="C17" s="51"/>
      <c r="D17" s="50" t="s">
        <v>281</v>
      </c>
      <c r="E17" s="51" t="s">
        <v>0</v>
      </c>
      <c r="F17" s="60">
        <v>1</v>
      </c>
      <c r="G17" s="61">
        <v>1</v>
      </c>
      <c r="H17" s="61">
        <f t="shared" ref="H17" si="1">ROUND(F17*G17,2)</f>
        <v>1</v>
      </c>
    </row>
    <row r="18" spans="2:8" ht="28.5">
      <c r="B18" s="64" t="s">
        <v>263</v>
      </c>
      <c r="C18" s="51"/>
      <c r="D18" s="50" t="s">
        <v>275</v>
      </c>
      <c r="E18" s="51" t="s">
        <v>0</v>
      </c>
      <c r="F18" s="60">
        <v>6</v>
      </c>
      <c r="G18" s="61">
        <v>1</v>
      </c>
      <c r="H18" s="61">
        <f t="shared" si="0"/>
        <v>6</v>
      </c>
    </row>
    <row r="19" spans="2:8" ht="28.5">
      <c r="B19" s="64" t="s">
        <v>264</v>
      </c>
      <c r="C19" s="51"/>
      <c r="D19" s="50" t="s">
        <v>276</v>
      </c>
      <c r="E19" s="51" t="s">
        <v>0</v>
      </c>
      <c r="F19" s="60">
        <v>1</v>
      </c>
      <c r="G19" s="61">
        <v>1</v>
      </c>
      <c r="H19" s="61">
        <f t="shared" si="0"/>
        <v>1</v>
      </c>
    </row>
    <row r="20" spans="2:8" ht="28.5">
      <c r="B20" s="64" t="s">
        <v>265</v>
      </c>
      <c r="C20" s="51"/>
      <c r="D20" s="50" t="s">
        <v>277</v>
      </c>
      <c r="E20" s="51" t="s">
        <v>0</v>
      </c>
      <c r="F20" s="60">
        <v>2</v>
      </c>
      <c r="G20" s="61">
        <v>1</v>
      </c>
      <c r="H20" s="61">
        <f t="shared" si="0"/>
        <v>2</v>
      </c>
    </row>
    <row r="21" spans="2:8" ht="42.75">
      <c r="B21" s="64" t="s">
        <v>301</v>
      </c>
      <c r="C21" s="51"/>
      <c r="D21" s="50" t="s">
        <v>278</v>
      </c>
      <c r="E21" s="51" t="s">
        <v>0</v>
      </c>
      <c r="F21" s="60">
        <v>3</v>
      </c>
      <c r="G21" s="61">
        <v>1</v>
      </c>
      <c r="H21" s="61">
        <f t="shared" si="0"/>
        <v>3</v>
      </c>
    </row>
    <row r="22" spans="2:8" ht="42.75">
      <c r="B22" s="64" t="s">
        <v>302</v>
      </c>
      <c r="C22" s="51"/>
      <c r="D22" s="50" t="s">
        <v>279</v>
      </c>
      <c r="E22" s="51" t="s">
        <v>0</v>
      </c>
      <c r="F22" s="60">
        <v>1</v>
      </c>
      <c r="G22" s="61">
        <v>1</v>
      </c>
      <c r="H22" s="61">
        <f t="shared" si="0"/>
        <v>1</v>
      </c>
    </row>
    <row r="23" spans="2:8" ht="28.5">
      <c r="B23" s="64" t="s">
        <v>303</v>
      </c>
      <c r="C23" s="51"/>
      <c r="D23" s="50" t="s">
        <v>280</v>
      </c>
      <c r="E23" s="51" t="s">
        <v>7</v>
      </c>
      <c r="F23" s="60">
        <v>31</v>
      </c>
      <c r="G23" s="61">
        <v>1</v>
      </c>
      <c r="H23" s="61">
        <f t="shared" si="0"/>
        <v>31</v>
      </c>
    </row>
    <row r="24" spans="2:8" s="1" customFormat="1" ht="30">
      <c r="B24" s="78" t="s">
        <v>145</v>
      </c>
      <c r="C24" s="46" t="s">
        <v>28</v>
      </c>
      <c r="D24" s="47" t="s">
        <v>29</v>
      </c>
      <c r="E24" s="51"/>
      <c r="F24" s="63"/>
      <c r="G24" s="61"/>
      <c r="H24" s="82">
        <f>H25</f>
        <v>84.9</v>
      </c>
    </row>
    <row r="25" spans="2:8" s="1" customFormat="1" ht="16.5">
      <c r="B25" s="64" t="s">
        <v>181</v>
      </c>
      <c r="C25" s="51"/>
      <c r="D25" s="50" t="s">
        <v>282</v>
      </c>
      <c r="E25" s="51" t="s">
        <v>30</v>
      </c>
      <c r="F25" s="62">
        <v>84.9</v>
      </c>
      <c r="G25" s="61">
        <v>1</v>
      </c>
      <c r="H25" s="61">
        <f>ROUND(F25*G25,2)</f>
        <v>84.9</v>
      </c>
    </row>
    <row r="26" spans="2:8" ht="45">
      <c r="B26" s="78" t="s">
        <v>182</v>
      </c>
      <c r="C26" s="46" t="s">
        <v>146</v>
      </c>
      <c r="D26" s="47" t="s">
        <v>147</v>
      </c>
      <c r="E26" s="51"/>
      <c r="F26" s="71"/>
      <c r="G26" s="61"/>
      <c r="H26" s="82">
        <f>SUM(H27:H46)</f>
        <v>2410.59</v>
      </c>
    </row>
    <row r="27" spans="2:8" ht="15">
      <c r="B27" s="64" t="s">
        <v>148</v>
      </c>
      <c r="C27" s="46"/>
      <c r="D27" s="86" t="s">
        <v>283</v>
      </c>
      <c r="E27" s="51" t="s">
        <v>21</v>
      </c>
      <c r="F27" s="62">
        <v>300.39999999999998</v>
      </c>
      <c r="G27" s="61">
        <v>1</v>
      </c>
      <c r="H27" s="61">
        <f t="shared" ref="H27:H48" si="2">ROUND(F27*G27,2)</f>
        <v>300.39999999999998</v>
      </c>
    </row>
    <row r="28" spans="2:8" ht="15">
      <c r="B28" s="64" t="s">
        <v>149</v>
      </c>
      <c r="C28" s="46"/>
      <c r="D28" s="86" t="s">
        <v>284</v>
      </c>
      <c r="E28" s="51" t="s">
        <v>21</v>
      </c>
      <c r="F28" s="62">
        <v>4</v>
      </c>
      <c r="G28" s="61">
        <v>1</v>
      </c>
      <c r="H28" s="61">
        <f t="shared" ref="H28" si="3">ROUND(F28*G28,2)</f>
        <v>4</v>
      </c>
    </row>
    <row r="29" spans="2:8" ht="15">
      <c r="B29" s="64" t="s">
        <v>232</v>
      </c>
      <c r="C29" s="46"/>
      <c r="D29" s="86" t="s">
        <v>285</v>
      </c>
      <c r="E29" s="51" t="s">
        <v>21</v>
      </c>
      <c r="F29" s="62">
        <v>26.8</v>
      </c>
      <c r="G29" s="61">
        <v>1</v>
      </c>
      <c r="H29" s="61">
        <f t="shared" si="2"/>
        <v>26.8</v>
      </c>
    </row>
    <row r="30" spans="2:8" ht="15">
      <c r="B30" s="64" t="s">
        <v>258</v>
      </c>
      <c r="C30" s="46"/>
      <c r="D30" s="86" t="s">
        <v>286</v>
      </c>
      <c r="E30" s="51" t="s">
        <v>21</v>
      </c>
      <c r="F30" s="62">
        <v>156.6</v>
      </c>
      <c r="G30" s="61">
        <v>1</v>
      </c>
      <c r="H30" s="61">
        <f t="shared" si="2"/>
        <v>156.6</v>
      </c>
    </row>
    <row r="31" spans="2:8" ht="15">
      <c r="B31" s="64" t="s">
        <v>259</v>
      </c>
      <c r="C31" s="46"/>
      <c r="D31" s="86" t="s">
        <v>287</v>
      </c>
      <c r="E31" s="51" t="s">
        <v>21</v>
      </c>
      <c r="F31" s="62">
        <v>10.4</v>
      </c>
      <c r="G31" s="61">
        <v>1</v>
      </c>
      <c r="H31" s="61">
        <f t="shared" ref="H31" si="4">ROUND(F31*G31,2)</f>
        <v>10.4</v>
      </c>
    </row>
    <row r="32" spans="2:8" ht="16.5">
      <c r="B32" s="64" t="s">
        <v>304</v>
      </c>
      <c r="C32" s="46"/>
      <c r="D32" s="86" t="s">
        <v>251</v>
      </c>
      <c r="E32" s="51" t="s">
        <v>30</v>
      </c>
      <c r="F32" s="62">
        <v>16.559999999999999</v>
      </c>
      <c r="G32" s="61">
        <v>1</v>
      </c>
      <c r="H32" s="61">
        <f t="shared" si="2"/>
        <v>16.559999999999999</v>
      </c>
    </row>
    <row r="33" spans="2:8" ht="16.5">
      <c r="B33" s="64" t="s">
        <v>305</v>
      </c>
      <c r="C33" s="46"/>
      <c r="D33" s="86" t="s">
        <v>288</v>
      </c>
      <c r="E33" s="51" t="s">
        <v>7</v>
      </c>
      <c r="F33" s="62">
        <v>20.5</v>
      </c>
      <c r="G33" s="61">
        <v>1</v>
      </c>
      <c r="H33" s="61">
        <f t="shared" si="2"/>
        <v>20.5</v>
      </c>
    </row>
    <row r="34" spans="2:8" ht="16.5">
      <c r="B34" s="64" t="s">
        <v>306</v>
      </c>
      <c r="C34" s="46"/>
      <c r="D34" s="86" t="s">
        <v>289</v>
      </c>
      <c r="E34" s="51" t="s">
        <v>7</v>
      </c>
      <c r="F34" s="62">
        <v>114.4</v>
      </c>
      <c r="G34" s="61">
        <v>1</v>
      </c>
      <c r="H34" s="61">
        <f t="shared" ref="H34:H40" si="5">ROUND(F34*G34,2)</f>
        <v>114.4</v>
      </c>
    </row>
    <row r="35" spans="2:8" ht="16.5">
      <c r="B35" s="64" t="s">
        <v>307</v>
      </c>
      <c r="C35" s="46"/>
      <c r="D35" s="86" t="s">
        <v>290</v>
      </c>
      <c r="E35" s="51" t="s">
        <v>7</v>
      </c>
      <c r="F35" s="62">
        <v>672.1</v>
      </c>
      <c r="G35" s="61">
        <v>1</v>
      </c>
      <c r="H35" s="61">
        <f t="shared" si="5"/>
        <v>672.1</v>
      </c>
    </row>
    <row r="36" spans="2:8" ht="16.5">
      <c r="B36" s="64" t="s">
        <v>308</v>
      </c>
      <c r="C36" s="46"/>
      <c r="D36" s="86" t="s">
        <v>291</v>
      </c>
      <c r="E36" s="51" t="s">
        <v>7</v>
      </c>
      <c r="F36" s="62">
        <v>87.7</v>
      </c>
      <c r="G36" s="61">
        <v>1</v>
      </c>
      <c r="H36" s="61">
        <f t="shared" si="5"/>
        <v>87.7</v>
      </c>
    </row>
    <row r="37" spans="2:8" ht="16.5">
      <c r="B37" s="64" t="s">
        <v>309</v>
      </c>
      <c r="C37" s="46"/>
      <c r="D37" s="86" t="s">
        <v>292</v>
      </c>
      <c r="E37" s="51" t="s">
        <v>7</v>
      </c>
      <c r="F37" s="62">
        <v>241.8</v>
      </c>
      <c r="G37" s="61">
        <v>1</v>
      </c>
      <c r="H37" s="61">
        <f t="shared" si="5"/>
        <v>241.8</v>
      </c>
    </row>
    <row r="38" spans="2:8" ht="16.5">
      <c r="B38" s="64" t="s">
        <v>310</v>
      </c>
      <c r="C38" s="46"/>
      <c r="D38" s="86" t="s">
        <v>293</v>
      </c>
      <c r="E38" s="51" t="s">
        <v>7</v>
      </c>
      <c r="F38" s="62">
        <v>92.4</v>
      </c>
      <c r="G38" s="61">
        <v>1</v>
      </c>
      <c r="H38" s="61">
        <f t="shared" si="5"/>
        <v>92.4</v>
      </c>
    </row>
    <row r="39" spans="2:8" ht="16.5">
      <c r="B39" s="64" t="s">
        <v>311</v>
      </c>
      <c r="C39" s="46"/>
      <c r="D39" s="86" t="s">
        <v>294</v>
      </c>
      <c r="E39" s="51" t="s">
        <v>7</v>
      </c>
      <c r="F39" s="62">
        <v>337.9</v>
      </c>
      <c r="G39" s="61">
        <v>1</v>
      </c>
      <c r="H39" s="61">
        <f t="shared" si="5"/>
        <v>337.9</v>
      </c>
    </row>
    <row r="40" spans="2:8" ht="42.75">
      <c r="B40" s="64" t="s">
        <v>312</v>
      </c>
      <c r="C40" s="46"/>
      <c r="D40" s="86" t="s">
        <v>295</v>
      </c>
      <c r="E40" s="51" t="s">
        <v>21</v>
      </c>
      <c r="F40" s="62">
        <v>68</v>
      </c>
      <c r="G40" s="61">
        <v>1</v>
      </c>
      <c r="H40" s="61">
        <f t="shared" si="5"/>
        <v>68</v>
      </c>
    </row>
    <row r="41" spans="2:8" ht="42.75">
      <c r="B41" s="64" t="s">
        <v>313</v>
      </c>
      <c r="C41" s="46"/>
      <c r="D41" s="86" t="s">
        <v>296</v>
      </c>
      <c r="E41" s="51" t="s">
        <v>21</v>
      </c>
      <c r="F41" s="62">
        <v>61.8</v>
      </c>
      <c r="G41" s="61">
        <v>1</v>
      </c>
      <c r="H41" s="61">
        <f t="shared" ref="H41" si="6">ROUND(F41*G41,2)</f>
        <v>61.8</v>
      </c>
    </row>
    <row r="42" spans="2:8" ht="28.5">
      <c r="B42" s="64" t="s">
        <v>314</v>
      </c>
      <c r="C42" s="46"/>
      <c r="D42" s="86" t="s">
        <v>297</v>
      </c>
      <c r="E42" s="51" t="s">
        <v>21</v>
      </c>
      <c r="F42" s="62">
        <v>1</v>
      </c>
      <c r="G42" s="61">
        <v>1</v>
      </c>
      <c r="H42" s="61">
        <f t="shared" ref="H42:H45" si="7">ROUND(F42*G42,2)</f>
        <v>1</v>
      </c>
    </row>
    <row r="43" spans="2:8" ht="15">
      <c r="B43" s="64" t="s">
        <v>315</v>
      </c>
      <c r="C43" s="46"/>
      <c r="D43" s="86" t="s">
        <v>298</v>
      </c>
      <c r="E43" s="51" t="s">
        <v>0</v>
      </c>
      <c r="F43" s="62">
        <v>22</v>
      </c>
      <c r="G43" s="61">
        <v>1</v>
      </c>
      <c r="H43" s="61">
        <f t="shared" si="7"/>
        <v>22</v>
      </c>
    </row>
    <row r="44" spans="2:8" ht="15">
      <c r="B44" s="64" t="s">
        <v>316</v>
      </c>
      <c r="C44" s="46"/>
      <c r="D44" s="86" t="s">
        <v>299</v>
      </c>
      <c r="E44" s="51" t="s">
        <v>0</v>
      </c>
      <c r="F44" s="62">
        <v>6</v>
      </c>
      <c r="G44" s="61">
        <v>1</v>
      </c>
      <c r="H44" s="61">
        <f t="shared" si="7"/>
        <v>6</v>
      </c>
    </row>
    <row r="45" spans="2:8" ht="15">
      <c r="B45" s="64" t="s">
        <v>317</v>
      </c>
      <c r="C45" s="46"/>
      <c r="D45" s="86" t="s">
        <v>300</v>
      </c>
      <c r="E45" s="51" t="s">
        <v>0</v>
      </c>
      <c r="F45" s="62">
        <v>4</v>
      </c>
      <c r="G45" s="61">
        <v>1</v>
      </c>
      <c r="H45" s="61">
        <f t="shared" si="7"/>
        <v>4</v>
      </c>
    </row>
    <row r="46" spans="2:8" ht="16.5">
      <c r="B46" s="64" t="s">
        <v>318</v>
      </c>
      <c r="C46" s="46"/>
      <c r="D46" s="86" t="s">
        <v>332</v>
      </c>
      <c r="E46" s="51" t="s">
        <v>30</v>
      </c>
      <c r="F46" s="62">
        <v>166.23</v>
      </c>
      <c r="G46" s="61">
        <v>1</v>
      </c>
      <c r="H46" s="61">
        <f t="shared" si="2"/>
        <v>166.23</v>
      </c>
    </row>
    <row r="47" spans="2:8" ht="45">
      <c r="B47" s="78" t="s">
        <v>319</v>
      </c>
      <c r="C47" s="46" t="s">
        <v>320</v>
      </c>
      <c r="D47" s="47" t="s">
        <v>321</v>
      </c>
      <c r="E47" s="51"/>
      <c r="F47" s="71"/>
      <c r="G47" s="61"/>
      <c r="H47" s="82">
        <f>H48</f>
        <v>92.7</v>
      </c>
    </row>
    <row r="48" spans="2:8" ht="42.75">
      <c r="B48" s="64" t="s">
        <v>322</v>
      </c>
      <c r="C48" s="46"/>
      <c r="D48" s="86" t="s">
        <v>323</v>
      </c>
      <c r="E48" s="51" t="s">
        <v>21</v>
      </c>
      <c r="F48" s="62">
        <v>92.7</v>
      </c>
      <c r="G48" s="61">
        <v>1</v>
      </c>
      <c r="H48" s="61">
        <f t="shared" si="2"/>
        <v>92.7</v>
      </c>
    </row>
    <row r="49" spans="2:10" s="1" customFormat="1" ht="45">
      <c r="B49" s="78" t="s">
        <v>324</v>
      </c>
      <c r="C49" s="46" t="s">
        <v>150</v>
      </c>
      <c r="D49" s="47" t="s">
        <v>151</v>
      </c>
      <c r="E49" s="51"/>
      <c r="F49" s="63"/>
      <c r="G49" s="61"/>
      <c r="H49" s="82">
        <f>SUM(H50:H52)</f>
        <v>21</v>
      </c>
    </row>
    <row r="50" spans="2:10" s="1" customFormat="1" ht="15">
      <c r="B50" s="64" t="s">
        <v>326</v>
      </c>
      <c r="C50" s="46"/>
      <c r="D50" s="86" t="s">
        <v>325</v>
      </c>
      <c r="E50" s="51" t="s">
        <v>0</v>
      </c>
      <c r="F50" s="60">
        <v>1</v>
      </c>
      <c r="G50" s="61">
        <v>1</v>
      </c>
      <c r="H50" s="61">
        <f>ROUND(F50*G50,2)</f>
        <v>1</v>
      </c>
    </row>
    <row r="51" spans="2:10" s="1" customFormat="1" ht="15" customHeight="1">
      <c r="B51" s="64" t="s">
        <v>327</v>
      </c>
      <c r="C51" s="173"/>
      <c r="D51" s="50" t="s">
        <v>328</v>
      </c>
      <c r="E51" s="51" t="s">
        <v>0</v>
      </c>
      <c r="F51" s="62">
        <v>16</v>
      </c>
      <c r="G51" s="61">
        <v>1</v>
      </c>
      <c r="H51" s="61">
        <f>ROUND(F51*G51,2)</f>
        <v>16</v>
      </c>
    </row>
    <row r="52" spans="2:10" s="1" customFormat="1" ht="24.75" customHeight="1">
      <c r="B52" s="64" t="s">
        <v>330</v>
      </c>
      <c r="C52" s="51"/>
      <c r="D52" s="50" t="s">
        <v>329</v>
      </c>
      <c r="E52" s="51" t="s">
        <v>0</v>
      </c>
      <c r="F52" s="62">
        <v>4</v>
      </c>
      <c r="G52" s="61">
        <v>1</v>
      </c>
      <c r="H52" s="61">
        <f>ROUND(F52*G52,2)</f>
        <v>4</v>
      </c>
    </row>
    <row r="53" spans="2:10" s="1" customFormat="1" ht="23.25" customHeight="1">
      <c r="B53" s="69">
        <v>2</v>
      </c>
      <c r="C53" s="65" t="s">
        <v>31</v>
      </c>
      <c r="D53" s="66" t="s">
        <v>1</v>
      </c>
      <c r="E53" s="67"/>
      <c r="F53" s="75"/>
      <c r="G53" s="81"/>
      <c r="H53" s="101">
        <f>H54+H56</f>
        <v>527.12</v>
      </c>
      <c r="I53" s="83"/>
    </row>
    <row r="54" spans="2:10" s="1" customFormat="1" ht="36.75" customHeight="1">
      <c r="B54" s="78" t="s">
        <v>32</v>
      </c>
      <c r="C54" s="174" t="s">
        <v>33</v>
      </c>
      <c r="D54" s="47" t="s">
        <v>34</v>
      </c>
      <c r="E54" s="51"/>
      <c r="F54" s="71"/>
      <c r="G54" s="61"/>
      <c r="H54" s="82">
        <f>H55</f>
        <v>504.94</v>
      </c>
    </row>
    <row r="55" spans="2:10" s="1" customFormat="1" ht="22.5" customHeight="1">
      <c r="B55" s="64" t="s">
        <v>35</v>
      </c>
      <c r="C55" s="51"/>
      <c r="D55" s="50" t="s">
        <v>331</v>
      </c>
      <c r="E55" s="51" t="s">
        <v>30</v>
      </c>
      <c r="F55" s="62">
        <v>504.94</v>
      </c>
      <c r="G55" s="61">
        <v>1</v>
      </c>
      <c r="H55" s="61">
        <f>ROUND(F55*G55,2)</f>
        <v>504.94</v>
      </c>
    </row>
    <row r="56" spans="2:10" s="1" customFormat="1" ht="38.25" customHeight="1">
      <c r="B56" s="78" t="s">
        <v>36</v>
      </c>
      <c r="C56" s="174" t="s">
        <v>37</v>
      </c>
      <c r="D56" s="47" t="s">
        <v>38</v>
      </c>
      <c r="E56" s="51"/>
      <c r="F56" s="71"/>
      <c r="G56" s="61"/>
      <c r="H56" s="82">
        <f>H57</f>
        <v>22.18</v>
      </c>
    </row>
    <row r="57" spans="2:10" s="1" customFormat="1" ht="22.5" customHeight="1">
      <c r="B57" s="64" t="s">
        <v>40</v>
      </c>
      <c r="C57" s="51"/>
      <c r="D57" s="50" t="s">
        <v>39</v>
      </c>
      <c r="E57" s="51" t="s">
        <v>30</v>
      </c>
      <c r="F57" s="62">
        <v>22.18</v>
      </c>
      <c r="G57" s="61">
        <v>1</v>
      </c>
      <c r="H57" s="61">
        <f>ROUND(F57*G57,2)</f>
        <v>22.18</v>
      </c>
    </row>
    <row r="58" spans="2:10" s="1" customFormat="1" ht="15">
      <c r="B58" s="69" t="s">
        <v>10</v>
      </c>
      <c r="C58" s="65" t="s">
        <v>41</v>
      </c>
      <c r="D58" s="66" t="s">
        <v>14</v>
      </c>
      <c r="E58" s="67"/>
      <c r="F58" s="75"/>
      <c r="G58" s="81"/>
      <c r="H58" s="101">
        <f>H59+H61+H65+H69+H73</f>
        <v>6218.67</v>
      </c>
      <c r="I58" s="2"/>
    </row>
    <row r="59" spans="2:10" s="1" customFormat="1" ht="45">
      <c r="B59" s="78" t="s">
        <v>42</v>
      </c>
      <c r="C59" s="174" t="s">
        <v>43</v>
      </c>
      <c r="D59" s="47" t="s">
        <v>237</v>
      </c>
      <c r="E59" s="51"/>
      <c r="F59" s="71"/>
      <c r="G59" s="61"/>
      <c r="H59" s="82">
        <f>H60</f>
        <v>1377.31</v>
      </c>
    </row>
    <row r="60" spans="2:10" s="1" customFormat="1" ht="16.5">
      <c r="B60" s="64" t="s">
        <v>44</v>
      </c>
      <c r="C60" s="51"/>
      <c r="D60" s="50" t="s">
        <v>87</v>
      </c>
      <c r="E60" s="51" t="s">
        <v>7</v>
      </c>
      <c r="F60" s="62">
        <v>1377.31</v>
      </c>
      <c r="G60" s="61">
        <v>1</v>
      </c>
      <c r="H60" s="61">
        <f>ROUND(F60*G60,2)</f>
        <v>1377.31</v>
      </c>
      <c r="J60" s="216"/>
    </row>
    <row r="61" spans="2:10" s="1" customFormat="1" ht="45">
      <c r="B61" s="78" t="s">
        <v>45</v>
      </c>
      <c r="C61" s="174" t="s">
        <v>152</v>
      </c>
      <c r="D61" s="47" t="s">
        <v>153</v>
      </c>
      <c r="E61" s="51"/>
      <c r="F61" s="71"/>
      <c r="G61" s="61"/>
      <c r="H61" s="82">
        <f>SUM(H62:H64)</f>
        <v>2091.6</v>
      </c>
      <c r="I61" s="156"/>
      <c r="J61" s="156"/>
    </row>
    <row r="62" spans="2:10" s="1" customFormat="1" ht="16.5">
      <c r="B62" s="64" t="s">
        <v>46</v>
      </c>
      <c r="C62" s="51"/>
      <c r="D62" s="50" t="s">
        <v>154</v>
      </c>
      <c r="E62" s="51" t="s">
        <v>7</v>
      </c>
      <c r="F62" s="62">
        <v>20.6</v>
      </c>
      <c r="G62" s="61">
        <v>1</v>
      </c>
      <c r="H62" s="61">
        <f>ROUND(F62*G62,2)</f>
        <v>20.6</v>
      </c>
    </row>
    <row r="63" spans="2:10" s="1" customFormat="1" ht="16.5">
      <c r="B63" s="64" t="s">
        <v>155</v>
      </c>
      <c r="C63" s="51"/>
      <c r="D63" s="50" t="s">
        <v>156</v>
      </c>
      <c r="E63" s="51" t="s">
        <v>7</v>
      </c>
      <c r="F63" s="62">
        <v>1025.2</v>
      </c>
      <c r="G63" s="61">
        <v>1</v>
      </c>
      <c r="H63" s="61">
        <f>ROUND(F63*G63,2)</f>
        <v>1025.2</v>
      </c>
    </row>
    <row r="64" spans="2:10" s="1" customFormat="1" ht="16.5">
      <c r="B64" s="64" t="s">
        <v>233</v>
      </c>
      <c r="C64" s="51"/>
      <c r="D64" s="50" t="s">
        <v>157</v>
      </c>
      <c r="E64" s="51" t="s">
        <v>7</v>
      </c>
      <c r="F64" s="62">
        <v>1045.8</v>
      </c>
      <c r="G64" s="61">
        <v>1</v>
      </c>
      <c r="H64" s="61">
        <f>ROUND(F64*G64,2)</f>
        <v>1045.8</v>
      </c>
    </row>
    <row r="65" spans="2:10" s="1" customFormat="1" ht="45">
      <c r="B65" s="78" t="s">
        <v>47</v>
      </c>
      <c r="C65" s="174" t="s">
        <v>158</v>
      </c>
      <c r="D65" s="47" t="s">
        <v>159</v>
      </c>
      <c r="E65" s="51"/>
      <c r="F65" s="71"/>
      <c r="G65" s="61"/>
      <c r="H65" s="82">
        <f>SUM(H66:H68)</f>
        <v>1352.06</v>
      </c>
    </row>
    <row r="66" spans="2:10" s="1" customFormat="1" ht="18.75">
      <c r="B66" s="64" t="s">
        <v>48</v>
      </c>
      <c r="C66" s="51"/>
      <c r="D66" s="50" t="s">
        <v>333</v>
      </c>
      <c r="E66" s="51" t="s">
        <v>7</v>
      </c>
      <c r="F66" s="62">
        <v>403.8</v>
      </c>
      <c r="G66" s="61">
        <v>1</v>
      </c>
      <c r="H66" s="61">
        <f>ROUND(F66*G66,2)</f>
        <v>403.8</v>
      </c>
    </row>
    <row r="67" spans="2:10" s="1" customFormat="1" ht="18.75">
      <c r="B67" s="64" t="s">
        <v>183</v>
      </c>
      <c r="C67" s="51"/>
      <c r="D67" s="50" t="s">
        <v>334</v>
      </c>
      <c r="E67" s="51" t="s">
        <v>7</v>
      </c>
      <c r="F67" s="62">
        <v>592.05999999999995</v>
      </c>
      <c r="G67" s="61">
        <v>1</v>
      </c>
      <c r="H67" s="61">
        <f>ROUND(F67*G67,2)</f>
        <v>592.05999999999995</v>
      </c>
      <c r="J67" s="216"/>
    </row>
    <row r="68" spans="2:10" s="1" customFormat="1" ht="18.75">
      <c r="B68" s="64" t="s">
        <v>184</v>
      </c>
      <c r="C68" s="51"/>
      <c r="D68" s="50" t="s">
        <v>335</v>
      </c>
      <c r="E68" s="51" t="s">
        <v>7</v>
      </c>
      <c r="F68" s="62">
        <v>356.2</v>
      </c>
      <c r="G68" s="61">
        <v>1</v>
      </c>
      <c r="H68" s="61">
        <f>ROUND(F68*G68,2)</f>
        <v>356.2</v>
      </c>
    </row>
    <row r="69" spans="2:10" s="1" customFormat="1" ht="45">
      <c r="B69" s="78" t="s">
        <v>160</v>
      </c>
      <c r="C69" s="174" t="s">
        <v>161</v>
      </c>
      <c r="D69" s="47" t="s">
        <v>162</v>
      </c>
      <c r="E69" s="51"/>
      <c r="F69" s="71"/>
      <c r="G69" s="61"/>
      <c r="H69" s="82">
        <f>SUM(H70:H72)</f>
        <v>1352.06</v>
      </c>
    </row>
    <row r="70" spans="2:10" s="1" customFormat="1" ht="33">
      <c r="B70" s="64" t="s">
        <v>163</v>
      </c>
      <c r="C70" s="51"/>
      <c r="D70" s="50" t="s">
        <v>336</v>
      </c>
      <c r="E70" s="51" t="s">
        <v>7</v>
      </c>
      <c r="F70" s="62">
        <v>403.8</v>
      </c>
      <c r="G70" s="61">
        <v>1</v>
      </c>
      <c r="H70" s="61">
        <f>ROUND(F70*G70,2)</f>
        <v>403.8</v>
      </c>
      <c r="I70" s="122"/>
    </row>
    <row r="71" spans="2:10" s="1" customFormat="1" ht="33">
      <c r="B71" s="64" t="s">
        <v>164</v>
      </c>
      <c r="C71" s="51"/>
      <c r="D71" s="50" t="s">
        <v>337</v>
      </c>
      <c r="E71" s="51" t="s">
        <v>7</v>
      </c>
      <c r="F71" s="62">
        <v>927.66</v>
      </c>
      <c r="G71" s="61">
        <v>1</v>
      </c>
      <c r="H71" s="61">
        <f>ROUND(F71*G71,2)</f>
        <v>927.66</v>
      </c>
      <c r="I71" s="122"/>
      <c r="J71" s="216"/>
    </row>
    <row r="72" spans="2:10" s="1" customFormat="1" ht="33">
      <c r="B72" s="64" t="s">
        <v>185</v>
      </c>
      <c r="C72" s="51"/>
      <c r="D72" s="50" t="s">
        <v>338</v>
      </c>
      <c r="E72" s="51" t="s">
        <v>7</v>
      </c>
      <c r="F72" s="62">
        <v>20.6</v>
      </c>
      <c r="G72" s="61">
        <v>1</v>
      </c>
      <c r="H72" s="61">
        <f>ROUND(F72*G72,2)</f>
        <v>20.6</v>
      </c>
      <c r="I72" s="122"/>
    </row>
    <row r="73" spans="2:10" s="1" customFormat="1" ht="45">
      <c r="B73" s="78" t="s">
        <v>165</v>
      </c>
      <c r="C73" s="174" t="s">
        <v>339</v>
      </c>
      <c r="D73" s="47" t="s">
        <v>340</v>
      </c>
      <c r="E73" s="51"/>
      <c r="F73" s="71"/>
      <c r="G73" s="61"/>
      <c r="H73" s="82">
        <f>H74</f>
        <v>45.64</v>
      </c>
    </row>
    <row r="74" spans="2:10" s="1" customFormat="1" ht="14.25">
      <c r="B74" s="64" t="s">
        <v>166</v>
      </c>
      <c r="C74" s="51"/>
      <c r="D74" s="50" t="s">
        <v>341</v>
      </c>
      <c r="E74" s="51" t="s">
        <v>342</v>
      </c>
      <c r="F74" s="62">
        <v>45.64</v>
      </c>
      <c r="G74" s="61">
        <v>1</v>
      </c>
      <c r="H74" s="61">
        <f>ROUND(F74*G74,2)</f>
        <v>45.64</v>
      </c>
      <c r="J74" s="216"/>
    </row>
    <row r="75" spans="2:10" s="1" customFormat="1" ht="15">
      <c r="B75" s="69" t="s">
        <v>49</v>
      </c>
      <c r="C75" s="65" t="s">
        <v>50</v>
      </c>
      <c r="D75" s="66" t="s">
        <v>15</v>
      </c>
      <c r="E75" s="67"/>
      <c r="F75" s="75"/>
      <c r="G75" s="81"/>
      <c r="H75" s="101">
        <f>H76+H78+H81+H83</f>
        <v>1972.86</v>
      </c>
      <c r="I75" s="2"/>
    </row>
    <row r="76" spans="2:10" s="1" customFormat="1" ht="45">
      <c r="B76" s="78" t="s">
        <v>51</v>
      </c>
      <c r="C76" s="174" t="s">
        <v>343</v>
      </c>
      <c r="D76" s="47" t="s">
        <v>478</v>
      </c>
      <c r="E76" s="51"/>
      <c r="F76" s="71"/>
      <c r="G76" s="61"/>
      <c r="H76" s="82">
        <f>H77</f>
        <v>407.76</v>
      </c>
      <c r="I76" s="2"/>
    </row>
    <row r="77" spans="2:10" s="1" customFormat="1" ht="28.5">
      <c r="B77" s="64" t="s">
        <v>54</v>
      </c>
      <c r="C77" s="174"/>
      <c r="D77" s="50" t="s">
        <v>344</v>
      </c>
      <c r="E77" s="51" t="s">
        <v>7</v>
      </c>
      <c r="F77" s="62">
        <v>407.76</v>
      </c>
      <c r="G77" s="61">
        <v>1</v>
      </c>
      <c r="H77" s="61">
        <f>ROUND(F77*G77,2)</f>
        <v>407.76</v>
      </c>
      <c r="I77" s="2"/>
      <c r="J77" s="216"/>
    </row>
    <row r="78" spans="2:10" s="1" customFormat="1" ht="45">
      <c r="B78" s="78" t="s">
        <v>169</v>
      </c>
      <c r="C78" s="175" t="s">
        <v>167</v>
      </c>
      <c r="D78" s="47" t="s">
        <v>168</v>
      </c>
      <c r="E78" s="51"/>
      <c r="F78" s="71"/>
      <c r="G78" s="61"/>
      <c r="H78" s="82">
        <f>H79+H80</f>
        <v>543.5</v>
      </c>
    </row>
    <row r="79" spans="2:10" s="1" customFormat="1" ht="16.5">
      <c r="B79" s="64" t="s">
        <v>170</v>
      </c>
      <c r="C79" s="175"/>
      <c r="D79" s="86" t="s">
        <v>345</v>
      </c>
      <c r="E79" s="51" t="s">
        <v>7</v>
      </c>
      <c r="F79" s="71">
        <v>522.9</v>
      </c>
      <c r="G79" s="61">
        <v>1</v>
      </c>
      <c r="H79" s="61">
        <f>ROUND(F79*G79,2)</f>
        <v>522.9</v>
      </c>
    </row>
    <row r="80" spans="2:10" s="1" customFormat="1" ht="16.5">
      <c r="B80" s="64" t="s">
        <v>186</v>
      </c>
      <c r="C80" s="175"/>
      <c r="D80" s="86" t="s">
        <v>346</v>
      </c>
      <c r="E80" s="51" t="s">
        <v>7</v>
      </c>
      <c r="F80" s="71">
        <v>20.6</v>
      </c>
      <c r="G80" s="61">
        <v>1</v>
      </c>
      <c r="H80" s="61">
        <f>ROUND(F80*G80,2)</f>
        <v>20.6</v>
      </c>
    </row>
    <row r="81" spans="2:10" s="1" customFormat="1" ht="45">
      <c r="B81" s="78" t="s">
        <v>171</v>
      </c>
      <c r="C81" s="175" t="s">
        <v>347</v>
      </c>
      <c r="D81" s="47" t="s">
        <v>348</v>
      </c>
      <c r="E81" s="51"/>
      <c r="F81" s="71"/>
      <c r="G81" s="61"/>
      <c r="H81" s="82">
        <f>H82</f>
        <v>502.3</v>
      </c>
    </row>
    <row r="82" spans="2:10" s="1" customFormat="1" ht="16.5">
      <c r="B82" s="71" t="s">
        <v>172</v>
      </c>
      <c r="C82" s="71"/>
      <c r="D82" s="176" t="s">
        <v>349</v>
      </c>
      <c r="E82" s="51" t="s">
        <v>7</v>
      </c>
      <c r="F82" s="71">
        <v>502.3</v>
      </c>
      <c r="G82" s="61">
        <v>1</v>
      </c>
      <c r="H82" s="61">
        <f>ROUND(F82*G82,2)</f>
        <v>502.3</v>
      </c>
    </row>
    <row r="83" spans="2:10" s="1" customFormat="1" ht="45">
      <c r="B83" s="78" t="s">
        <v>173</v>
      </c>
      <c r="C83" s="175" t="s">
        <v>52</v>
      </c>
      <c r="D83" s="47" t="s">
        <v>53</v>
      </c>
      <c r="E83" s="51"/>
      <c r="F83" s="71"/>
      <c r="G83" s="61"/>
      <c r="H83" s="82">
        <f>SUM(H84:H87)</f>
        <v>519.29999999999995</v>
      </c>
    </row>
    <row r="84" spans="2:10" s="1" customFormat="1" ht="28.5">
      <c r="B84" s="64" t="s">
        <v>174</v>
      </c>
      <c r="C84" s="51"/>
      <c r="D84" s="50" t="s">
        <v>350</v>
      </c>
      <c r="E84" s="51" t="s">
        <v>7</v>
      </c>
      <c r="F84" s="62">
        <v>105.7</v>
      </c>
      <c r="G84" s="61">
        <v>1</v>
      </c>
      <c r="H84" s="61">
        <f>ROUND(F84*G84,2)</f>
        <v>105.7</v>
      </c>
    </row>
    <row r="85" spans="2:10" s="1" customFormat="1" ht="28.5">
      <c r="B85" s="64" t="s">
        <v>175</v>
      </c>
      <c r="C85" s="51"/>
      <c r="D85" s="50" t="s">
        <v>351</v>
      </c>
      <c r="E85" s="51" t="s">
        <v>7</v>
      </c>
      <c r="F85" s="62">
        <v>250.4</v>
      </c>
      <c r="G85" s="61">
        <v>1</v>
      </c>
      <c r="H85" s="61">
        <f>ROUND(F85*G85,2)</f>
        <v>250.4</v>
      </c>
    </row>
    <row r="86" spans="2:10" s="1" customFormat="1" ht="28.5">
      <c r="B86" s="64" t="s">
        <v>353</v>
      </c>
      <c r="C86" s="51"/>
      <c r="D86" s="50" t="s">
        <v>352</v>
      </c>
      <c r="E86" s="51" t="s">
        <v>7</v>
      </c>
      <c r="F86" s="62">
        <v>91.5</v>
      </c>
      <c r="G86" s="61">
        <v>1</v>
      </c>
      <c r="H86" s="61">
        <f>ROUND(F86*G86,2)</f>
        <v>91.5</v>
      </c>
    </row>
    <row r="87" spans="2:10" s="1" customFormat="1" ht="28.5">
      <c r="B87" s="64" t="s">
        <v>187</v>
      </c>
      <c r="C87" s="51"/>
      <c r="D87" s="50" t="s">
        <v>354</v>
      </c>
      <c r="E87" s="51" t="s">
        <v>7</v>
      </c>
      <c r="F87" s="62">
        <v>71.7</v>
      </c>
      <c r="G87" s="61">
        <v>1</v>
      </c>
      <c r="H87" s="61">
        <f>ROUND(F87*G87,2)</f>
        <v>71.7</v>
      </c>
    </row>
    <row r="88" spans="2:10" s="1" customFormat="1" ht="15">
      <c r="B88" s="184" t="s">
        <v>55</v>
      </c>
      <c r="C88" s="184" t="s">
        <v>370</v>
      </c>
      <c r="D88" s="185" t="s">
        <v>371</v>
      </c>
      <c r="E88" s="182" t="s">
        <v>20</v>
      </c>
      <c r="F88" s="183"/>
      <c r="G88" s="81"/>
      <c r="H88" s="101">
        <f>H89+H91</f>
        <v>50</v>
      </c>
    </row>
    <row r="89" spans="2:10" s="1" customFormat="1" ht="45">
      <c r="B89" s="178" t="s">
        <v>355</v>
      </c>
      <c r="C89" s="178" t="s">
        <v>356</v>
      </c>
      <c r="D89" s="179" t="s">
        <v>357</v>
      </c>
      <c r="E89" s="71" t="s">
        <v>20</v>
      </c>
      <c r="F89" s="62"/>
      <c r="G89" s="61"/>
      <c r="H89" s="82">
        <f>H90</f>
        <v>9</v>
      </c>
    </row>
    <row r="90" spans="2:10" s="1" customFormat="1" ht="16.5">
      <c r="B90" s="71" t="s">
        <v>358</v>
      </c>
      <c r="C90" s="178"/>
      <c r="D90" s="180" t="s">
        <v>366</v>
      </c>
      <c r="E90" s="71" t="s">
        <v>7</v>
      </c>
      <c r="F90" s="62">
        <v>9</v>
      </c>
      <c r="G90" s="61">
        <v>1</v>
      </c>
      <c r="H90" s="61">
        <f>ROUND(F90*G90,2)</f>
        <v>9</v>
      </c>
    </row>
    <row r="91" spans="2:10" s="1" customFormat="1" ht="45">
      <c r="B91" s="178" t="s">
        <v>359</v>
      </c>
      <c r="C91" s="178" t="s">
        <v>360</v>
      </c>
      <c r="D91" s="179" t="s">
        <v>361</v>
      </c>
      <c r="E91" s="71" t="s">
        <v>20</v>
      </c>
      <c r="F91" s="62"/>
      <c r="G91" s="61"/>
      <c r="H91" s="82">
        <f>SUM(H92:H96)</f>
        <v>41</v>
      </c>
    </row>
    <row r="92" spans="2:10" s="1" customFormat="1" ht="15">
      <c r="B92" s="71" t="s">
        <v>362</v>
      </c>
      <c r="C92" s="178"/>
      <c r="D92" s="181" t="s">
        <v>479</v>
      </c>
      <c r="E92" s="71" t="s">
        <v>0</v>
      </c>
      <c r="F92" s="62">
        <v>12</v>
      </c>
      <c r="G92" s="61">
        <v>1</v>
      </c>
      <c r="H92" s="61">
        <f>ROUND(F92*G92,2)</f>
        <v>12</v>
      </c>
      <c r="J92" s="216"/>
    </row>
    <row r="93" spans="2:10" s="1" customFormat="1" ht="15">
      <c r="B93" s="71" t="s">
        <v>176</v>
      </c>
      <c r="C93" s="178"/>
      <c r="D93" s="180" t="s">
        <v>363</v>
      </c>
      <c r="E93" s="71" t="s">
        <v>0</v>
      </c>
      <c r="F93" s="62">
        <v>2</v>
      </c>
      <c r="G93" s="61">
        <v>1</v>
      </c>
      <c r="H93" s="61">
        <f t="shared" ref="H93:H96" si="8">ROUND(F93*G93,2)</f>
        <v>2</v>
      </c>
      <c r="J93" s="216"/>
    </row>
    <row r="94" spans="2:10" s="1" customFormat="1" ht="14.25">
      <c r="B94" s="71" t="s">
        <v>367</v>
      </c>
      <c r="C94" s="71"/>
      <c r="D94" s="180" t="s">
        <v>364</v>
      </c>
      <c r="E94" s="71" t="s">
        <v>0</v>
      </c>
      <c r="F94" s="62">
        <v>14</v>
      </c>
      <c r="G94" s="61">
        <v>1</v>
      </c>
      <c r="H94" s="61">
        <f t="shared" si="8"/>
        <v>14</v>
      </c>
      <c r="J94" s="216"/>
    </row>
    <row r="95" spans="2:10" s="1" customFormat="1" ht="14.25">
      <c r="B95" s="71" t="s">
        <v>368</v>
      </c>
      <c r="C95" s="71"/>
      <c r="D95" s="180" t="s">
        <v>365</v>
      </c>
      <c r="E95" s="71" t="s">
        <v>0</v>
      </c>
      <c r="F95" s="62">
        <v>12</v>
      </c>
      <c r="G95" s="61">
        <v>1</v>
      </c>
      <c r="H95" s="61">
        <f t="shared" si="8"/>
        <v>12</v>
      </c>
      <c r="J95" s="216"/>
    </row>
    <row r="96" spans="2:10" s="1" customFormat="1" ht="14.25">
      <c r="B96" s="71" t="s">
        <v>369</v>
      </c>
      <c r="C96" s="71"/>
      <c r="D96" s="181" t="s">
        <v>477</v>
      </c>
      <c r="E96" s="71" t="s">
        <v>230</v>
      </c>
      <c r="F96" s="62">
        <v>1</v>
      </c>
      <c r="G96" s="61">
        <v>1</v>
      </c>
      <c r="H96" s="61">
        <f t="shared" si="8"/>
        <v>1</v>
      </c>
    </row>
    <row r="97" spans="2:9" s="1" customFormat="1" ht="15">
      <c r="B97" s="69">
        <v>6</v>
      </c>
      <c r="C97" s="65" t="s">
        <v>57</v>
      </c>
      <c r="D97" s="66" t="s">
        <v>16</v>
      </c>
      <c r="E97" s="67"/>
      <c r="F97" s="75"/>
      <c r="G97" s="81"/>
      <c r="H97" s="101">
        <f>H98+H103+H106</f>
        <v>1183.7</v>
      </c>
    </row>
    <row r="98" spans="2:9" s="1" customFormat="1" ht="45">
      <c r="B98" s="78" t="s">
        <v>131</v>
      </c>
      <c r="C98" s="177" t="s">
        <v>177</v>
      </c>
      <c r="D98" s="47" t="s">
        <v>178</v>
      </c>
      <c r="E98" s="51"/>
      <c r="F98" s="71"/>
      <c r="G98" s="61"/>
      <c r="H98" s="82">
        <f>SUM(H99:H102)</f>
        <v>495.9</v>
      </c>
    </row>
    <row r="99" spans="2:9" s="1" customFormat="1" ht="42" customHeight="1">
      <c r="B99" s="64" t="s">
        <v>132</v>
      </c>
      <c r="C99" s="51"/>
      <c r="D99" s="50" t="s">
        <v>179</v>
      </c>
      <c r="E99" s="51" t="s">
        <v>21</v>
      </c>
      <c r="F99" s="62">
        <v>252.9</v>
      </c>
      <c r="G99" s="61">
        <v>1</v>
      </c>
      <c r="H99" s="61">
        <f>ROUND(F99*G99,2)</f>
        <v>252.9</v>
      </c>
    </row>
    <row r="100" spans="2:9" s="1" customFormat="1" ht="38.25" customHeight="1">
      <c r="B100" s="64" t="s">
        <v>374</v>
      </c>
      <c r="C100" s="51"/>
      <c r="D100" s="50" t="s">
        <v>372</v>
      </c>
      <c r="E100" s="51" t="s">
        <v>21</v>
      </c>
      <c r="F100" s="62">
        <v>160.1</v>
      </c>
      <c r="G100" s="61">
        <v>1</v>
      </c>
      <c r="H100" s="61">
        <f>ROUND(F100*G100,2)</f>
        <v>160.1</v>
      </c>
    </row>
    <row r="101" spans="2:9" s="1" customFormat="1" ht="39" customHeight="1">
      <c r="B101" s="64" t="s">
        <v>375</v>
      </c>
      <c r="C101" s="51"/>
      <c r="D101" s="50" t="s">
        <v>373</v>
      </c>
      <c r="E101" s="51" t="s">
        <v>21</v>
      </c>
      <c r="F101" s="62">
        <v>9</v>
      </c>
      <c r="G101" s="61">
        <v>1</v>
      </c>
      <c r="H101" s="61">
        <f>ROUND(F101*G101,2)</f>
        <v>9</v>
      </c>
    </row>
    <row r="102" spans="2:9" s="1" customFormat="1" ht="38.25" customHeight="1">
      <c r="B102" s="64" t="s">
        <v>376</v>
      </c>
      <c r="C102" s="51"/>
      <c r="D102" s="50" t="s">
        <v>238</v>
      </c>
      <c r="E102" s="51" t="s">
        <v>21</v>
      </c>
      <c r="F102" s="62">
        <v>73.900000000000006</v>
      </c>
      <c r="G102" s="61">
        <v>1</v>
      </c>
      <c r="H102" s="61">
        <f>ROUND(F102*G102,2)</f>
        <v>73.900000000000006</v>
      </c>
    </row>
    <row r="103" spans="2:9" s="1" customFormat="1" ht="45">
      <c r="B103" s="78" t="s">
        <v>379</v>
      </c>
      <c r="C103" s="177" t="s">
        <v>188</v>
      </c>
      <c r="D103" s="47" t="s">
        <v>189</v>
      </c>
      <c r="E103" s="51"/>
      <c r="F103" s="62"/>
      <c r="G103" s="61"/>
      <c r="H103" s="82">
        <f>SUM(H104:H105)</f>
        <v>403.8</v>
      </c>
    </row>
    <row r="104" spans="2:9" s="1" customFormat="1" ht="28.5">
      <c r="B104" s="64" t="s">
        <v>380</v>
      </c>
      <c r="C104" s="51"/>
      <c r="D104" s="50" t="s">
        <v>377</v>
      </c>
      <c r="E104" s="51" t="s">
        <v>7</v>
      </c>
      <c r="F104" s="62">
        <v>387.4</v>
      </c>
      <c r="G104" s="61">
        <v>1</v>
      </c>
      <c r="H104" s="61">
        <f>ROUND(F104*G104,2)</f>
        <v>387.4</v>
      </c>
      <c r="I104" s="122"/>
    </row>
    <row r="105" spans="2:9" s="1" customFormat="1" ht="28.5">
      <c r="B105" s="64" t="s">
        <v>381</v>
      </c>
      <c r="C105" s="51"/>
      <c r="D105" s="50" t="s">
        <v>378</v>
      </c>
      <c r="E105" s="51" t="s">
        <v>7</v>
      </c>
      <c r="F105" s="62">
        <v>16.399999999999999</v>
      </c>
      <c r="G105" s="61">
        <v>1</v>
      </c>
      <c r="H105" s="61">
        <f>ROUND(F105*G105,2)</f>
        <v>16.399999999999999</v>
      </c>
      <c r="I105" s="122"/>
    </row>
    <row r="106" spans="2:9" s="1" customFormat="1" ht="45">
      <c r="B106" s="78" t="s">
        <v>382</v>
      </c>
      <c r="C106" s="177" t="s">
        <v>58</v>
      </c>
      <c r="D106" s="47" t="s">
        <v>113</v>
      </c>
      <c r="E106" s="51"/>
      <c r="F106" s="71"/>
      <c r="G106" s="61"/>
      <c r="H106" s="82">
        <f>H107</f>
        <v>284</v>
      </c>
    </row>
    <row r="107" spans="2:9" s="1" customFormat="1" ht="28.5">
      <c r="B107" s="64" t="s">
        <v>383</v>
      </c>
      <c r="C107" s="51"/>
      <c r="D107" s="50" t="s">
        <v>88</v>
      </c>
      <c r="E107" s="51" t="s">
        <v>21</v>
      </c>
      <c r="F107" s="71">
        <v>284</v>
      </c>
      <c r="G107" s="61">
        <v>1</v>
      </c>
      <c r="H107" s="61">
        <f>ROUND(F107*G107,2)</f>
        <v>284</v>
      </c>
    </row>
    <row r="108" spans="2:9" s="1" customFormat="1" ht="15">
      <c r="B108" s="69">
        <v>7</v>
      </c>
      <c r="C108" s="65" t="s">
        <v>60</v>
      </c>
      <c r="D108" s="66" t="s">
        <v>13</v>
      </c>
      <c r="E108" s="67"/>
      <c r="F108" s="75"/>
      <c r="G108" s="81"/>
      <c r="H108" s="101">
        <f>H109</f>
        <v>246.4</v>
      </c>
    </row>
    <row r="109" spans="2:9" s="1" customFormat="1" ht="30">
      <c r="B109" s="78" t="s">
        <v>134</v>
      </c>
      <c r="C109" s="46" t="s">
        <v>133</v>
      </c>
      <c r="D109" s="47" t="s">
        <v>12</v>
      </c>
      <c r="E109" s="51"/>
      <c r="F109" s="71"/>
      <c r="G109" s="61"/>
      <c r="H109" s="82">
        <f>H110</f>
        <v>246.4</v>
      </c>
    </row>
    <row r="110" spans="2:9" s="1" customFormat="1" ht="28.5">
      <c r="B110" s="64" t="s">
        <v>135</v>
      </c>
      <c r="C110" s="51"/>
      <c r="D110" s="50" t="s">
        <v>384</v>
      </c>
      <c r="E110" s="51" t="s">
        <v>7</v>
      </c>
      <c r="F110" s="71">
        <v>246.4</v>
      </c>
      <c r="G110" s="61">
        <v>1</v>
      </c>
      <c r="H110" s="61">
        <f>ROUND(F110*G110,2)</f>
        <v>246.4</v>
      </c>
    </row>
    <row r="111" spans="2:9" s="1" customFormat="1" ht="15">
      <c r="B111" s="69">
        <v>8</v>
      </c>
      <c r="C111" s="65" t="s">
        <v>385</v>
      </c>
      <c r="D111" s="66" t="s">
        <v>190</v>
      </c>
      <c r="E111" s="67"/>
      <c r="F111" s="75"/>
      <c r="G111" s="81"/>
      <c r="H111" s="101">
        <f>H112</f>
        <v>221</v>
      </c>
    </row>
    <row r="112" spans="2:9" s="1" customFormat="1" ht="45">
      <c r="B112" s="78" t="s">
        <v>136</v>
      </c>
      <c r="C112" s="186" t="s">
        <v>386</v>
      </c>
      <c r="D112" s="47" t="s">
        <v>387</v>
      </c>
      <c r="E112" s="51"/>
      <c r="F112" s="71"/>
      <c r="G112" s="61"/>
      <c r="H112" s="82">
        <f>SUM(H113:H116)</f>
        <v>221</v>
      </c>
    </row>
    <row r="113" spans="2:11" s="1" customFormat="1" ht="28.5">
      <c r="B113" s="64" t="s">
        <v>137</v>
      </c>
      <c r="C113" s="51"/>
      <c r="D113" s="50" t="s">
        <v>388</v>
      </c>
      <c r="E113" s="51" t="s">
        <v>21</v>
      </c>
      <c r="F113" s="71">
        <v>59</v>
      </c>
      <c r="G113" s="61">
        <v>1</v>
      </c>
      <c r="H113" s="61">
        <f>ROUND(F113*G113,2)</f>
        <v>59</v>
      </c>
    </row>
    <row r="114" spans="2:11" s="1" customFormat="1" ht="28.5">
      <c r="B114" s="64" t="s">
        <v>392</v>
      </c>
      <c r="C114" s="51"/>
      <c r="D114" s="50" t="s">
        <v>389</v>
      </c>
      <c r="E114" s="51" t="s">
        <v>21</v>
      </c>
      <c r="F114" s="71">
        <v>61</v>
      </c>
      <c r="G114" s="61">
        <v>1</v>
      </c>
      <c r="H114" s="61">
        <f t="shared" ref="H114:H116" si="9">ROUND(F114*G114,2)</f>
        <v>61</v>
      </c>
    </row>
    <row r="115" spans="2:11" s="1" customFormat="1" ht="14.25">
      <c r="B115" s="64" t="s">
        <v>393</v>
      </c>
      <c r="C115" s="51"/>
      <c r="D115" s="50" t="s">
        <v>390</v>
      </c>
      <c r="E115" s="51" t="s">
        <v>21</v>
      </c>
      <c r="F115" s="71">
        <v>50.5</v>
      </c>
      <c r="G115" s="61">
        <v>1</v>
      </c>
      <c r="H115" s="61">
        <f t="shared" si="9"/>
        <v>50.5</v>
      </c>
    </row>
    <row r="116" spans="2:11" s="1" customFormat="1" ht="14.25">
      <c r="B116" s="64" t="s">
        <v>394</v>
      </c>
      <c r="C116" s="51"/>
      <c r="D116" s="50" t="s">
        <v>391</v>
      </c>
      <c r="E116" s="51" t="s">
        <v>21</v>
      </c>
      <c r="F116" s="71">
        <v>50.5</v>
      </c>
      <c r="G116" s="61">
        <v>1</v>
      </c>
      <c r="H116" s="61">
        <f t="shared" si="9"/>
        <v>50.5</v>
      </c>
    </row>
    <row r="117" spans="2:11" s="1" customFormat="1" ht="30">
      <c r="B117" s="69">
        <v>9</v>
      </c>
      <c r="C117" s="65" t="s">
        <v>61</v>
      </c>
      <c r="D117" s="66" t="s">
        <v>8</v>
      </c>
      <c r="E117" s="67"/>
      <c r="F117" s="75"/>
      <c r="G117" s="81"/>
      <c r="H117" s="101">
        <f>H118</f>
        <v>0.15</v>
      </c>
    </row>
    <row r="118" spans="2:11" s="1" customFormat="1" ht="45">
      <c r="B118" s="78" t="s">
        <v>395</v>
      </c>
      <c r="C118" s="186" t="s">
        <v>62</v>
      </c>
      <c r="D118" s="47" t="s">
        <v>63</v>
      </c>
      <c r="E118" s="51"/>
      <c r="F118" s="71"/>
      <c r="G118" s="61"/>
      <c r="H118" s="82">
        <f>H119</f>
        <v>0.15</v>
      </c>
    </row>
    <row r="119" spans="2:11" s="1" customFormat="1" ht="42.75">
      <c r="B119" s="64" t="s">
        <v>396</v>
      </c>
      <c r="C119" s="51"/>
      <c r="D119" s="50" t="s">
        <v>83</v>
      </c>
      <c r="E119" s="51" t="s">
        <v>267</v>
      </c>
      <c r="F119" s="71">
        <v>0.15</v>
      </c>
      <c r="G119" s="61">
        <v>1</v>
      </c>
      <c r="H119" s="61">
        <f>ROUND(F119*G119,2)</f>
        <v>0.15</v>
      </c>
      <c r="J119" s="2"/>
      <c r="K119" s="2"/>
    </row>
    <row r="120" spans="2:11" ht="15.75">
      <c r="B120" s="96"/>
      <c r="C120" s="100"/>
      <c r="D120" s="97"/>
      <c r="E120" s="98"/>
      <c r="F120" s="99"/>
      <c r="G120" s="95"/>
      <c r="H120" s="95"/>
    </row>
    <row r="121" spans="2:11" ht="15.75">
      <c r="B121" s="96"/>
      <c r="C121" s="100"/>
      <c r="D121" s="97"/>
      <c r="E121" s="249" t="s">
        <v>117</v>
      </c>
      <c r="F121" s="250"/>
      <c r="G121" s="250"/>
      <c r="H121" s="82">
        <f>H9+H53+H58+H75+H88+H97+H108+H111+H117</f>
        <v>13079.24</v>
      </c>
      <c r="I121" s="166"/>
    </row>
    <row r="122" spans="2:11" ht="15.75">
      <c r="B122" s="96"/>
      <c r="C122" s="100"/>
      <c r="D122" s="97"/>
      <c r="E122" s="249" t="s">
        <v>118</v>
      </c>
      <c r="F122" s="250"/>
      <c r="G122" s="250"/>
      <c r="H122" s="82">
        <f>ROUND(0.23*H121,2)</f>
        <v>3008.23</v>
      </c>
    </row>
    <row r="123" spans="2:11" ht="15.75">
      <c r="B123" s="96"/>
      <c r="C123" s="100"/>
      <c r="D123" s="97"/>
      <c r="E123" s="249" t="s">
        <v>119</v>
      </c>
      <c r="F123" s="250"/>
      <c r="G123" s="250"/>
      <c r="H123" s="82">
        <f>H121+H122</f>
        <v>16087.47</v>
      </c>
    </row>
    <row r="124" spans="2:11" ht="15.75">
      <c r="B124" s="144"/>
      <c r="C124" s="145"/>
      <c r="D124" s="146"/>
      <c r="E124" s="147"/>
      <c r="F124" s="148"/>
    </row>
    <row r="125" spans="2:11" ht="15.75">
      <c r="B125" s="144"/>
      <c r="C125" s="145"/>
      <c r="D125" s="146"/>
      <c r="E125" s="147"/>
      <c r="F125" s="148"/>
    </row>
    <row r="126" spans="2:11" ht="15.75">
      <c r="B126" s="144"/>
      <c r="C126" s="145"/>
      <c r="D126" s="146"/>
      <c r="E126" s="147"/>
      <c r="F126" s="148"/>
      <c r="G126" s="80"/>
    </row>
    <row r="127" spans="2:11" ht="15.75">
      <c r="B127" s="144"/>
      <c r="C127" s="145"/>
      <c r="D127" s="146"/>
      <c r="E127" s="147"/>
      <c r="F127" s="148"/>
    </row>
    <row r="128" spans="2:11" ht="15.75">
      <c r="B128" s="144"/>
      <c r="C128" s="145"/>
      <c r="D128" s="146"/>
      <c r="E128" s="235" t="s">
        <v>120</v>
      </c>
      <c r="F128" s="236"/>
      <c r="G128" s="236"/>
      <c r="H128" s="236"/>
    </row>
    <row r="129" spans="2:8" ht="15.75">
      <c r="B129" s="144"/>
      <c r="C129" s="145"/>
      <c r="D129" s="146"/>
      <c r="E129" s="235" t="s">
        <v>121</v>
      </c>
      <c r="F129" s="236"/>
      <c r="G129" s="236"/>
      <c r="H129" s="236"/>
    </row>
    <row r="130" spans="2:8" ht="15.75">
      <c r="B130" s="144"/>
      <c r="C130" s="145"/>
      <c r="D130" s="146"/>
      <c r="E130" s="235"/>
      <c r="F130" s="236"/>
      <c r="G130" s="236"/>
      <c r="H130" s="236"/>
    </row>
    <row r="131" spans="2:8" ht="15.75">
      <c r="B131" s="144"/>
      <c r="C131" s="145"/>
      <c r="D131" s="146"/>
      <c r="E131" s="235"/>
      <c r="F131" s="236"/>
      <c r="G131" s="236"/>
      <c r="H131" s="236"/>
    </row>
    <row r="132" spans="2:8" ht="14.25" customHeight="1">
      <c r="B132" s="144"/>
      <c r="C132" s="145"/>
      <c r="D132" s="146"/>
      <c r="E132" s="235"/>
      <c r="F132" s="236"/>
      <c r="G132" s="236"/>
      <c r="H132" s="236"/>
    </row>
    <row r="133" spans="2:8" ht="15.75">
      <c r="B133" s="144"/>
      <c r="C133" s="145"/>
      <c r="D133" s="146"/>
      <c r="E133" s="235"/>
      <c r="F133" s="236"/>
      <c r="G133" s="236"/>
      <c r="H133" s="236"/>
    </row>
    <row r="134" spans="2:8" ht="15.75">
      <c r="B134" s="144"/>
      <c r="C134" s="145"/>
      <c r="D134" s="146"/>
      <c r="E134" s="235" t="s">
        <v>122</v>
      </c>
      <c r="F134" s="236"/>
      <c r="G134" s="236"/>
      <c r="H134" s="236"/>
    </row>
    <row r="135" spans="2:8" ht="15.75">
      <c r="B135" s="144"/>
      <c r="C135" s="145"/>
      <c r="D135" s="146"/>
      <c r="E135" s="235" t="s">
        <v>123</v>
      </c>
      <c r="F135" s="236"/>
      <c r="G135" s="236"/>
      <c r="H135" s="236"/>
    </row>
    <row r="136" spans="2:8" ht="15.75">
      <c r="B136" s="144"/>
      <c r="C136" s="145"/>
      <c r="D136" s="146"/>
      <c r="E136" s="147"/>
      <c r="F136" s="148"/>
    </row>
    <row r="137" spans="2:8" ht="15.75">
      <c r="B137" s="144"/>
      <c r="C137" s="145"/>
      <c r="D137" s="146"/>
      <c r="E137" s="147"/>
      <c r="F137" s="148"/>
    </row>
    <row r="138" spans="2:8" ht="15.75">
      <c r="B138" s="14"/>
      <c r="C138" s="38"/>
      <c r="D138" s="15"/>
      <c r="E138" s="102"/>
      <c r="F138" s="53"/>
    </row>
    <row r="139" spans="2:8" ht="15.75">
      <c r="B139" s="14"/>
      <c r="C139" s="38"/>
      <c r="D139" s="15"/>
      <c r="E139" s="102"/>
      <c r="F139" s="53"/>
    </row>
    <row r="140" spans="2:8" ht="15.75">
      <c r="B140" s="14"/>
      <c r="C140" s="38"/>
      <c r="D140" s="15"/>
      <c r="E140" s="102"/>
      <c r="F140" s="53"/>
    </row>
    <row r="141" spans="2:8" ht="15.75">
      <c r="B141" s="14"/>
      <c r="C141" s="38"/>
      <c r="D141" s="15"/>
      <c r="E141" s="102"/>
      <c r="F141" s="53"/>
    </row>
    <row r="142" spans="2:8" ht="15.75">
      <c r="B142" s="14"/>
      <c r="C142" s="38"/>
      <c r="D142" s="15"/>
      <c r="E142" s="102"/>
      <c r="F142" s="53"/>
    </row>
    <row r="143" spans="2:8" ht="15.75">
      <c r="B143" s="14"/>
      <c r="C143" s="38"/>
      <c r="D143" s="15"/>
      <c r="E143" s="102"/>
      <c r="F143" s="53"/>
    </row>
    <row r="144" spans="2:8" ht="75" customHeight="1">
      <c r="B144" s="14"/>
      <c r="C144" s="38"/>
      <c r="D144" s="15"/>
      <c r="E144" s="102"/>
      <c r="F144" s="53"/>
    </row>
    <row r="145" spans="2:6" ht="15.75">
      <c r="B145" s="14"/>
      <c r="C145" s="38"/>
      <c r="D145" s="15"/>
      <c r="E145" s="102"/>
      <c r="F145" s="53"/>
    </row>
    <row r="146" spans="2:6" ht="15.75">
      <c r="B146" s="14"/>
      <c r="C146" s="38"/>
      <c r="D146" s="15"/>
      <c r="E146" s="102"/>
      <c r="F146" s="53"/>
    </row>
    <row r="147" spans="2:6" ht="15.75">
      <c r="B147" s="14"/>
      <c r="C147" s="38"/>
      <c r="D147" s="15"/>
      <c r="E147" s="102"/>
      <c r="F147" s="53"/>
    </row>
    <row r="148" spans="2:6" ht="15.75">
      <c r="B148" s="14"/>
      <c r="C148" s="38"/>
      <c r="D148" s="15"/>
      <c r="E148" s="102"/>
      <c r="F148" s="53"/>
    </row>
    <row r="149" spans="2:6" ht="15.75">
      <c r="B149" s="14"/>
      <c r="C149" s="38"/>
      <c r="D149" s="15"/>
      <c r="E149" s="102"/>
      <c r="F149" s="53"/>
    </row>
    <row r="150" spans="2:6" ht="15.75">
      <c r="B150" s="14"/>
      <c r="C150" s="38"/>
      <c r="D150" s="15"/>
      <c r="E150" s="102"/>
      <c r="F150" s="53"/>
    </row>
    <row r="151" spans="2:6" ht="15.75">
      <c r="B151" s="14"/>
      <c r="C151" s="38"/>
      <c r="D151" s="15"/>
      <c r="E151" s="102"/>
      <c r="F151" s="53"/>
    </row>
    <row r="152" spans="2:6" ht="15.75">
      <c r="B152" s="14"/>
      <c r="C152" s="38"/>
      <c r="D152" s="15"/>
      <c r="E152" s="102"/>
      <c r="F152" s="53"/>
    </row>
    <row r="153" spans="2:6" ht="15.75">
      <c r="B153" s="14"/>
      <c r="C153" s="38"/>
      <c r="D153" s="15"/>
      <c r="E153" s="102"/>
      <c r="F153" s="53"/>
    </row>
    <row r="154" spans="2:6" ht="15.75">
      <c r="B154" s="14"/>
      <c r="C154" s="38"/>
      <c r="D154" s="15"/>
      <c r="E154" s="102"/>
      <c r="F154" s="53"/>
    </row>
    <row r="155" spans="2:6" ht="15.75">
      <c r="B155" s="14"/>
      <c r="C155" s="12"/>
      <c r="D155" s="15"/>
      <c r="E155" s="102"/>
      <c r="F155" s="53"/>
    </row>
    <row r="156" spans="2:6" ht="15.75">
      <c r="B156" s="14"/>
      <c r="C156" s="38"/>
      <c r="D156" s="15"/>
      <c r="E156" s="102"/>
      <c r="F156" s="53"/>
    </row>
    <row r="157" spans="2:6" ht="15.75">
      <c r="B157" s="14"/>
      <c r="C157" s="39"/>
      <c r="D157" s="15"/>
      <c r="E157" s="102"/>
      <c r="F157" s="53"/>
    </row>
    <row r="158" spans="2:6" ht="15.75">
      <c r="B158" s="14"/>
      <c r="C158" s="39"/>
      <c r="D158" s="5"/>
      <c r="E158" s="102"/>
      <c r="F158" s="53"/>
    </row>
    <row r="159" spans="2:6" ht="15.75">
      <c r="B159" s="14"/>
      <c r="C159" s="39"/>
      <c r="D159" s="87"/>
      <c r="E159" s="102"/>
      <c r="F159" s="53"/>
    </row>
    <row r="160" spans="2:6" ht="15.75">
      <c r="B160" s="14"/>
      <c r="C160" s="39"/>
      <c r="D160" s="16"/>
      <c r="E160" s="102"/>
      <c r="F160" s="53"/>
    </row>
    <row r="161" spans="2:6" ht="15.75">
      <c r="B161" s="14"/>
      <c r="C161" s="39"/>
      <c r="D161" s="15"/>
      <c r="E161" s="102"/>
      <c r="F161" s="53"/>
    </row>
    <row r="162" spans="2:6" ht="15.75">
      <c r="B162" s="14"/>
      <c r="C162" s="39"/>
      <c r="D162" s="17"/>
      <c r="E162" s="102"/>
      <c r="F162" s="53"/>
    </row>
    <row r="163" spans="2:6" ht="15.75">
      <c r="B163" s="14"/>
      <c r="C163" s="39"/>
      <c r="D163" s="17"/>
      <c r="E163" s="102"/>
      <c r="F163" s="53"/>
    </row>
    <row r="164" spans="2:6" ht="15.75">
      <c r="B164" s="14"/>
      <c r="C164" s="39"/>
      <c r="D164" s="17"/>
      <c r="E164" s="102"/>
      <c r="F164" s="53"/>
    </row>
    <row r="165" spans="2:6" ht="15.75">
      <c r="B165" s="14"/>
      <c r="C165" s="38"/>
      <c r="D165" s="15"/>
      <c r="E165" s="102"/>
      <c r="F165" s="53"/>
    </row>
    <row r="166" spans="2:6" ht="15.75">
      <c r="B166" s="14"/>
      <c r="C166" s="38"/>
      <c r="D166" s="17"/>
      <c r="E166" s="102"/>
      <c r="F166" s="53"/>
    </row>
    <row r="167" spans="2:6" ht="15.75">
      <c r="B167" s="14"/>
      <c r="C167" s="38"/>
      <c r="D167" s="15"/>
      <c r="E167" s="102"/>
      <c r="F167" s="53"/>
    </row>
    <row r="168" spans="2:6" ht="15.75">
      <c r="B168" s="14"/>
      <c r="C168" s="38"/>
      <c r="D168" s="17"/>
      <c r="E168" s="102"/>
      <c r="F168" s="53"/>
    </row>
    <row r="169" spans="2:6" ht="15.75">
      <c r="B169" s="14"/>
      <c r="C169" s="38"/>
      <c r="D169" s="17"/>
      <c r="E169" s="102"/>
      <c r="F169" s="53"/>
    </row>
    <row r="170" spans="2:6" ht="15.75">
      <c r="B170" s="14"/>
      <c r="C170" s="38"/>
      <c r="D170" s="17"/>
      <c r="E170" s="102"/>
      <c r="F170" s="53"/>
    </row>
    <row r="171" spans="2:6" ht="15.75">
      <c r="B171" s="14"/>
      <c r="C171" s="38"/>
      <c r="D171" s="17"/>
      <c r="E171" s="102"/>
      <c r="F171" s="53"/>
    </row>
    <row r="172" spans="2:6" ht="15.75">
      <c r="B172" s="14"/>
      <c r="C172" s="38"/>
      <c r="D172" s="15"/>
      <c r="E172" s="102"/>
      <c r="F172" s="53"/>
    </row>
    <row r="173" spans="2:6" ht="15.75">
      <c r="B173" s="14"/>
      <c r="C173" s="38"/>
      <c r="D173" s="15"/>
      <c r="E173" s="102"/>
      <c r="F173" s="53"/>
    </row>
    <row r="174" spans="2:6" ht="15.75">
      <c r="B174" s="14"/>
      <c r="C174" s="38"/>
      <c r="D174" s="15"/>
      <c r="E174" s="102"/>
      <c r="F174" s="53"/>
    </row>
    <row r="175" spans="2:6" ht="15.75">
      <c r="B175" s="14"/>
      <c r="C175" s="38"/>
      <c r="D175" s="15"/>
      <c r="E175" s="102"/>
      <c r="F175" s="53"/>
    </row>
    <row r="176" spans="2:6" ht="15.75">
      <c r="B176" s="14"/>
      <c r="C176" s="38"/>
      <c r="D176" s="15"/>
      <c r="E176" s="102"/>
      <c r="F176" s="53"/>
    </row>
    <row r="177" spans="2:6" ht="15.75">
      <c r="B177" s="14"/>
      <c r="C177" s="38"/>
      <c r="D177" s="17"/>
      <c r="E177" s="102"/>
      <c r="F177" s="53"/>
    </row>
    <row r="178" spans="2:6" ht="15.75">
      <c r="B178" s="14"/>
      <c r="C178" s="38"/>
      <c r="D178" s="15"/>
      <c r="E178" s="102"/>
      <c r="F178" s="53"/>
    </row>
    <row r="179" spans="2:6" ht="15.75">
      <c r="B179" s="14"/>
      <c r="C179" s="38"/>
      <c r="D179" s="17"/>
      <c r="E179" s="102"/>
      <c r="F179" s="53"/>
    </row>
    <row r="180" spans="2:6" ht="15.75">
      <c r="B180" s="14"/>
      <c r="C180" s="38"/>
      <c r="D180" s="15"/>
      <c r="E180" s="102"/>
      <c r="F180" s="53"/>
    </row>
    <row r="181" spans="2:6" ht="15.75">
      <c r="B181" s="14"/>
      <c r="C181" s="38"/>
      <c r="D181" s="15"/>
      <c r="E181" s="102"/>
      <c r="F181" s="53"/>
    </row>
    <row r="182" spans="2:6" ht="15.75">
      <c r="B182" s="14"/>
      <c r="C182" s="38"/>
      <c r="D182" s="15"/>
      <c r="E182" s="102"/>
      <c r="F182" s="53"/>
    </row>
    <row r="183" spans="2:6" ht="15.75">
      <c r="B183" s="14"/>
      <c r="C183" s="38"/>
      <c r="D183" s="15"/>
      <c r="E183" s="102"/>
      <c r="F183" s="53"/>
    </row>
    <row r="184" spans="2:6" ht="15.75">
      <c r="B184" s="14"/>
      <c r="C184" s="38"/>
      <c r="D184" s="15"/>
      <c r="E184" s="102"/>
      <c r="F184" s="53"/>
    </row>
    <row r="185" spans="2:6" ht="15.75">
      <c r="B185" s="14"/>
      <c r="C185" s="38"/>
      <c r="D185" s="15"/>
      <c r="E185" s="102"/>
      <c r="F185" s="53"/>
    </row>
    <row r="186" spans="2:6" ht="15.75">
      <c r="B186" s="14"/>
      <c r="C186" s="38"/>
      <c r="D186" s="15"/>
      <c r="E186" s="102"/>
      <c r="F186" s="53"/>
    </row>
    <row r="187" spans="2:6" ht="15.75">
      <c r="B187" s="14"/>
      <c r="C187" s="38"/>
      <c r="D187" s="17"/>
      <c r="E187" s="102"/>
      <c r="F187" s="53"/>
    </row>
    <row r="188" spans="2:6" ht="15.75">
      <c r="B188" s="14"/>
      <c r="C188" s="38"/>
      <c r="D188" s="17"/>
      <c r="E188" s="102"/>
      <c r="F188" s="53"/>
    </row>
    <row r="189" spans="2:6" ht="15.75">
      <c r="B189" s="14"/>
      <c r="C189" s="38"/>
      <c r="D189" s="17"/>
      <c r="E189" s="102"/>
      <c r="F189" s="53"/>
    </row>
    <row r="190" spans="2:6" ht="15.75">
      <c r="B190" s="14"/>
      <c r="C190" s="38"/>
      <c r="D190" s="17"/>
      <c r="E190" s="102"/>
      <c r="F190" s="53"/>
    </row>
    <row r="191" spans="2:6" ht="15.75">
      <c r="B191" s="14"/>
      <c r="C191" s="38"/>
      <c r="D191" s="17"/>
      <c r="E191" s="102"/>
      <c r="F191" s="53"/>
    </row>
    <row r="192" spans="2:6" ht="15.75">
      <c r="B192" s="14"/>
      <c r="C192" s="38"/>
      <c r="D192" s="15"/>
      <c r="E192" s="102"/>
      <c r="F192" s="53"/>
    </row>
    <row r="193" spans="2:6" ht="15.75">
      <c r="B193" s="14"/>
      <c r="C193" s="38"/>
      <c r="D193" s="15"/>
      <c r="E193" s="102"/>
      <c r="F193" s="53"/>
    </row>
    <row r="194" spans="2:6" ht="15.75">
      <c r="B194" s="14"/>
      <c r="C194" s="38"/>
      <c r="D194" s="15"/>
      <c r="E194" s="102"/>
      <c r="F194" s="53"/>
    </row>
    <row r="195" spans="2:6" ht="15.75">
      <c r="B195" s="14"/>
      <c r="C195" s="38"/>
      <c r="D195" s="15"/>
      <c r="E195" s="102"/>
      <c r="F195" s="53"/>
    </row>
    <row r="196" spans="2:6" ht="15.75">
      <c r="B196" s="14"/>
      <c r="C196" s="38"/>
      <c r="D196" s="15"/>
      <c r="E196" s="102"/>
      <c r="F196" s="53"/>
    </row>
    <row r="197" spans="2:6" ht="15.75">
      <c r="B197" s="14"/>
      <c r="C197" s="38"/>
      <c r="D197" s="15"/>
      <c r="E197" s="102"/>
      <c r="F197" s="53"/>
    </row>
    <row r="198" spans="2:6" ht="15.75">
      <c r="B198" s="14"/>
      <c r="C198" s="38"/>
      <c r="D198" s="15"/>
      <c r="E198" s="102"/>
      <c r="F198" s="53"/>
    </row>
    <row r="199" spans="2:6" ht="15.75">
      <c r="B199" s="14"/>
      <c r="C199" s="38"/>
      <c r="D199" s="15"/>
      <c r="E199" s="102"/>
      <c r="F199" s="53"/>
    </row>
    <row r="200" spans="2:6" ht="15.75">
      <c r="B200" s="14"/>
      <c r="C200" s="39"/>
      <c r="D200" s="15"/>
      <c r="E200" s="102"/>
      <c r="F200" s="53"/>
    </row>
    <row r="201" spans="2:6" ht="15.75">
      <c r="B201" s="14"/>
      <c r="C201" s="39"/>
      <c r="D201" s="15"/>
      <c r="E201" s="18"/>
      <c r="F201" s="54"/>
    </row>
    <row r="202" spans="2:6" ht="15.75">
      <c r="B202" s="14"/>
      <c r="C202" s="39"/>
      <c r="D202" s="15"/>
      <c r="E202" s="102"/>
      <c r="F202" s="53"/>
    </row>
    <row r="203" spans="2:6" ht="15.75">
      <c r="B203" s="14"/>
      <c r="C203" s="12"/>
      <c r="D203" s="19"/>
      <c r="E203" s="102"/>
      <c r="F203" s="53"/>
    </row>
    <row r="204" spans="2:6" ht="15.75">
      <c r="B204" s="14"/>
      <c r="C204" s="39"/>
      <c r="D204" s="15"/>
      <c r="E204" s="18"/>
      <c r="F204" s="54"/>
    </row>
    <row r="205" spans="2:6" ht="15.75">
      <c r="B205" s="14"/>
      <c r="C205" s="39"/>
      <c r="D205" s="15"/>
      <c r="E205" s="18"/>
      <c r="F205" s="54"/>
    </row>
    <row r="206" spans="2:6" ht="15.75">
      <c r="B206" s="14"/>
      <c r="C206" s="12"/>
      <c r="D206" s="15"/>
      <c r="E206" s="102"/>
      <c r="F206" s="53"/>
    </row>
    <row r="207" spans="2:6" ht="15.75">
      <c r="B207" s="14"/>
      <c r="C207" s="12"/>
      <c r="D207" s="19"/>
      <c r="E207" s="18"/>
      <c r="F207" s="54"/>
    </row>
    <row r="208" spans="2:6" ht="15.75">
      <c r="B208" s="14"/>
      <c r="C208" s="39"/>
      <c r="D208" s="15"/>
      <c r="E208" s="18"/>
      <c r="F208" s="54"/>
    </row>
    <row r="209" spans="2:6" ht="15.75">
      <c r="B209" s="14"/>
      <c r="C209" s="39"/>
      <c r="D209" s="15"/>
      <c r="E209" s="102"/>
      <c r="F209" s="53"/>
    </row>
    <row r="210" spans="2:6" ht="15">
      <c r="B210" s="88"/>
      <c r="C210" s="12"/>
      <c r="D210" s="19"/>
      <c r="E210" s="18"/>
      <c r="F210" s="54"/>
    </row>
    <row r="211" spans="2:6" ht="15.75">
      <c r="B211" s="14"/>
      <c r="C211" s="39"/>
      <c r="D211" s="15"/>
      <c r="E211" s="18"/>
      <c r="F211" s="54"/>
    </row>
    <row r="212" spans="2:6" ht="15.75">
      <c r="B212" s="14"/>
      <c r="C212" s="39"/>
      <c r="D212" s="15"/>
      <c r="E212" s="8"/>
      <c r="F212" s="55"/>
    </row>
    <row r="213" spans="2:6" ht="15.75">
      <c r="B213" s="14"/>
      <c r="C213" s="38"/>
      <c r="D213" s="19"/>
      <c r="E213" s="102"/>
      <c r="F213" s="53"/>
    </row>
    <row r="214" spans="2:6" ht="14.25" customHeight="1">
      <c r="B214" s="14"/>
      <c r="C214" s="38"/>
      <c r="D214" s="20"/>
      <c r="E214" s="102"/>
      <c r="F214" s="53"/>
    </row>
    <row r="215" spans="2:6" ht="15.75">
      <c r="B215" s="14"/>
      <c r="C215" s="38"/>
      <c r="D215" s="15"/>
      <c r="E215" s="102"/>
      <c r="F215" s="53"/>
    </row>
    <row r="216" spans="2:6" ht="15.75">
      <c r="B216" s="14"/>
      <c r="C216" s="38"/>
      <c r="D216" s="17"/>
      <c r="E216" s="102"/>
      <c r="F216" s="53"/>
    </row>
    <row r="217" spans="2:6" ht="15.75">
      <c r="B217" s="14"/>
      <c r="C217" s="38"/>
      <c r="D217" s="17"/>
      <c r="E217" s="102"/>
      <c r="F217" s="53"/>
    </row>
    <row r="218" spans="2:6" ht="15.75">
      <c r="B218" s="14"/>
      <c r="C218" s="38"/>
      <c r="D218" s="20"/>
      <c r="E218" s="102"/>
      <c r="F218" s="53"/>
    </row>
    <row r="219" spans="2:6" ht="15.75">
      <c r="B219" s="14"/>
      <c r="C219" s="38"/>
      <c r="D219" s="15"/>
      <c r="E219" s="102"/>
      <c r="F219" s="53"/>
    </row>
    <row r="220" spans="2:6" ht="15.75">
      <c r="B220" s="14"/>
      <c r="C220" s="38"/>
      <c r="D220" s="17"/>
      <c r="E220" s="102"/>
      <c r="F220" s="53"/>
    </row>
    <row r="221" spans="2:6" ht="15">
      <c r="B221" s="88"/>
      <c r="C221" s="38"/>
      <c r="D221" s="15"/>
      <c r="E221" s="102"/>
      <c r="F221" s="53"/>
    </row>
    <row r="222" spans="2:6" ht="15.75">
      <c r="B222" s="14"/>
      <c r="C222" s="40"/>
      <c r="D222" s="15"/>
      <c r="E222" s="102"/>
      <c r="F222" s="53"/>
    </row>
    <row r="223" spans="2:6" ht="15.75">
      <c r="B223" s="14"/>
      <c r="C223" s="40"/>
      <c r="D223" s="15"/>
      <c r="E223" s="102"/>
      <c r="F223" s="53"/>
    </row>
    <row r="224" spans="2:6" ht="15">
      <c r="B224" s="21"/>
      <c r="C224" s="41"/>
      <c r="D224" s="22"/>
      <c r="E224" s="102"/>
      <c r="F224" s="53"/>
    </row>
    <row r="225" spans="2:6" ht="15">
      <c r="B225" s="21"/>
      <c r="C225" s="41"/>
      <c r="D225" s="19"/>
      <c r="E225" s="102"/>
      <c r="F225" s="53"/>
    </row>
    <row r="226" spans="2:6" ht="15">
      <c r="B226" s="21"/>
      <c r="C226" s="41"/>
      <c r="D226" s="15"/>
      <c r="E226" s="102"/>
      <c r="F226" s="53"/>
    </row>
    <row r="227" spans="2:6" ht="15">
      <c r="B227" s="21"/>
      <c r="C227" s="41"/>
      <c r="D227" s="15"/>
      <c r="E227" s="102"/>
      <c r="F227" s="53"/>
    </row>
    <row r="228" spans="2:6" ht="15.75">
      <c r="B228" s="14"/>
      <c r="C228" s="41"/>
      <c r="D228" s="17"/>
      <c r="E228" s="102"/>
      <c r="F228" s="53"/>
    </row>
    <row r="229" spans="2:6" ht="15.75">
      <c r="B229" s="14"/>
      <c r="C229" s="41"/>
      <c r="D229" s="17"/>
      <c r="E229" s="102"/>
      <c r="F229" s="53"/>
    </row>
    <row r="230" spans="2:6" ht="15.75">
      <c r="B230" s="14"/>
      <c r="C230" s="41"/>
      <c r="D230" s="17"/>
      <c r="E230" s="102"/>
      <c r="F230" s="53"/>
    </row>
    <row r="231" spans="2:6" ht="15.75">
      <c r="B231" s="14"/>
      <c r="C231" s="41"/>
      <c r="D231" s="15"/>
      <c r="E231" s="102"/>
      <c r="F231" s="53"/>
    </row>
    <row r="232" spans="2:6" ht="15.75">
      <c r="B232" s="14"/>
      <c r="C232" s="41"/>
      <c r="D232" s="15"/>
      <c r="E232" s="102"/>
      <c r="F232" s="53"/>
    </row>
    <row r="233" spans="2:6" ht="15.75">
      <c r="B233" s="14"/>
      <c r="C233" s="41"/>
      <c r="D233" s="15"/>
      <c r="E233" s="102"/>
      <c r="F233" s="53"/>
    </row>
    <row r="234" spans="2:6" ht="15.75">
      <c r="B234" s="14"/>
      <c r="C234" s="41"/>
      <c r="D234" s="15"/>
      <c r="E234" s="102"/>
      <c r="F234" s="53"/>
    </row>
    <row r="235" spans="2:6" ht="15.75">
      <c r="B235" s="14"/>
      <c r="C235" s="40"/>
      <c r="D235" s="15"/>
      <c r="E235" s="102"/>
      <c r="F235" s="53"/>
    </row>
    <row r="236" spans="2:6" ht="15.75">
      <c r="B236" s="14"/>
      <c r="C236" s="41"/>
      <c r="D236" s="15"/>
      <c r="E236" s="102"/>
      <c r="F236" s="53"/>
    </row>
    <row r="237" spans="2:6" ht="15.75">
      <c r="B237" s="14"/>
      <c r="C237" s="41"/>
      <c r="D237" s="19"/>
      <c r="E237" s="102"/>
      <c r="F237" s="53"/>
    </row>
    <row r="238" spans="2:6" ht="15.75">
      <c r="B238" s="14"/>
      <c r="C238" s="41"/>
      <c r="D238" s="15"/>
      <c r="E238" s="102"/>
      <c r="F238" s="53"/>
    </row>
    <row r="239" spans="2:6" ht="15.75">
      <c r="B239" s="14"/>
      <c r="C239" s="41"/>
      <c r="D239" s="17"/>
      <c r="E239" s="102"/>
      <c r="F239" s="53"/>
    </row>
    <row r="240" spans="2:6" ht="15.75">
      <c r="B240" s="14"/>
      <c r="C240" s="41"/>
      <c r="D240" s="17"/>
      <c r="E240" s="102"/>
      <c r="F240" s="53"/>
    </row>
    <row r="241" spans="2:6" ht="15.75">
      <c r="B241" s="14"/>
      <c r="C241" s="41"/>
      <c r="D241" s="15"/>
      <c r="E241" s="102"/>
      <c r="F241" s="53"/>
    </row>
    <row r="242" spans="2:6" ht="15.75">
      <c r="B242" s="14"/>
      <c r="C242" s="39"/>
      <c r="D242" s="17"/>
      <c r="E242" s="102"/>
      <c r="F242" s="53"/>
    </row>
    <row r="243" spans="2:6" ht="15.75">
      <c r="B243" s="14"/>
      <c r="C243" s="39"/>
      <c r="D243" s="17"/>
      <c r="E243" s="102"/>
      <c r="F243" s="53"/>
    </row>
    <row r="244" spans="2:6" ht="15.75">
      <c r="B244" s="14"/>
      <c r="C244" s="39"/>
      <c r="D244" s="19"/>
      <c r="E244" s="102"/>
      <c r="F244" s="53"/>
    </row>
    <row r="245" spans="2:6" ht="15.75">
      <c r="B245" s="14"/>
      <c r="C245" s="39"/>
      <c r="D245" s="15"/>
      <c r="E245" s="102"/>
      <c r="F245" s="53"/>
    </row>
    <row r="246" spans="2:6" ht="15.75">
      <c r="B246" s="14"/>
      <c r="C246" s="39"/>
      <c r="D246" s="17"/>
      <c r="E246" s="102"/>
      <c r="F246" s="53"/>
    </row>
    <row r="247" spans="2:6" ht="15.75">
      <c r="B247" s="14"/>
      <c r="C247" s="38"/>
      <c r="D247" s="17"/>
      <c r="E247" s="102"/>
      <c r="F247" s="53"/>
    </row>
    <row r="248" spans="2:6" ht="15.75">
      <c r="B248" s="14"/>
      <c r="C248" s="38"/>
      <c r="D248" s="17"/>
      <c r="E248" s="102"/>
      <c r="F248" s="53"/>
    </row>
    <row r="249" spans="2:6" ht="15.75">
      <c r="B249" s="14"/>
      <c r="C249" s="38"/>
      <c r="D249" s="15"/>
      <c r="E249" s="102"/>
      <c r="F249" s="53"/>
    </row>
    <row r="250" spans="2:6" ht="15.75">
      <c r="B250" s="14"/>
      <c r="C250" s="39"/>
      <c r="D250" s="17"/>
      <c r="E250" s="102"/>
      <c r="F250" s="53"/>
    </row>
    <row r="251" spans="2:6" ht="15.75">
      <c r="B251" s="14"/>
      <c r="C251" s="39"/>
      <c r="D251" s="17"/>
      <c r="E251" s="102"/>
      <c r="F251" s="53"/>
    </row>
    <row r="252" spans="2:6" ht="15.75">
      <c r="B252" s="14"/>
      <c r="C252" s="39"/>
      <c r="D252" s="19"/>
      <c r="E252" s="102"/>
      <c r="F252" s="53"/>
    </row>
    <row r="253" spans="2:6" ht="15.75">
      <c r="B253" s="14"/>
      <c r="C253" s="39"/>
      <c r="D253" s="15"/>
      <c r="E253" s="102"/>
      <c r="F253" s="53"/>
    </row>
    <row r="254" spans="2:6" ht="15.75">
      <c r="B254" s="14"/>
      <c r="C254" s="39"/>
      <c r="D254" s="19"/>
      <c r="E254" s="102"/>
      <c r="F254" s="53"/>
    </row>
    <row r="255" spans="2:6" ht="15.75">
      <c r="B255" s="14"/>
      <c r="C255" s="38"/>
      <c r="D255" s="15"/>
      <c r="E255" s="102"/>
      <c r="F255" s="53"/>
    </row>
    <row r="256" spans="2:6" ht="15.75">
      <c r="B256" s="14"/>
      <c r="C256" s="38"/>
      <c r="D256" s="19"/>
      <c r="E256" s="102"/>
      <c r="F256" s="53"/>
    </row>
    <row r="257" spans="2:6" ht="15.75">
      <c r="B257" s="14"/>
      <c r="C257" s="38"/>
      <c r="D257" s="15"/>
      <c r="E257" s="102"/>
      <c r="F257" s="53"/>
    </row>
    <row r="258" spans="2:6" ht="15.75">
      <c r="B258" s="14"/>
      <c r="C258" s="38"/>
      <c r="D258" s="15"/>
      <c r="E258" s="102"/>
      <c r="F258" s="53"/>
    </row>
    <row r="259" spans="2:6" ht="15.75">
      <c r="B259" s="14"/>
      <c r="C259" s="39"/>
      <c r="D259" s="19"/>
      <c r="E259" s="102"/>
      <c r="F259" s="53"/>
    </row>
    <row r="260" spans="2:6" ht="15">
      <c r="B260" s="89"/>
      <c r="C260" s="38"/>
      <c r="D260" s="15"/>
      <c r="E260" s="102"/>
      <c r="F260" s="53"/>
    </row>
    <row r="261" spans="2:6" ht="15.75">
      <c r="B261" s="14"/>
      <c r="C261" s="40"/>
      <c r="D261" s="19"/>
      <c r="E261" s="102"/>
      <c r="F261" s="53"/>
    </row>
    <row r="262" spans="2:6" ht="15.75">
      <c r="B262" s="14"/>
      <c r="C262" s="41"/>
      <c r="D262" s="15"/>
      <c r="E262" s="102"/>
      <c r="F262" s="53"/>
    </row>
    <row r="263" spans="2:6" ht="15.75">
      <c r="B263" s="14"/>
      <c r="C263" s="41"/>
      <c r="D263" s="19"/>
      <c r="E263" s="102"/>
      <c r="F263" s="53"/>
    </row>
    <row r="264" spans="2:6" ht="15.75">
      <c r="B264" s="14"/>
      <c r="C264" s="41"/>
      <c r="D264" s="19"/>
      <c r="E264" s="102"/>
      <c r="F264" s="53"/>
    </row>
    <row r="265" spans="2:6" ht="15.75">
      <c r="B265" s="14"/>
      <c r="C265" s="41"/>
      <c r="D265" s="15"/>
      <c r="E265" s="102"/>
      <c r="F265" s="53"/>
    </row>
    <row r="266" spans="2:6" ht="15.75">
      <c r="B266" s="14"/>
      <c r="C266" s="41"/>
      <c r="D266" s="15"/>
      <c r="E266" s="102"/>
      <c r="F266" s="53"/>
    </row>
    <row r="267" spans="2:6" ht="15.75">
      <c r="B267" s="14"/>
      <c r="C267" s="40"/>
      <c r="D267" s="15"/>
      <c r="E267" s="102"/>
      <c r="F267" s="53"/>
    </row>
    <row r="268" spans="2:6" ht="15.75">
      <c r="B268" s="14"/>
      <c r="C268" s="41"/>
      <c r="D268" s="15"/>
      <c r="E268" s="102"/>
      <c r="F268" s="53"/>
    </row>
    <row r="269" spans="2:6" ht="15.75">
      <c r="B269" s="14"/>
      <c r="C269" s="41"/>
      <c r="D269" s="19"/>
      <c r="E269" s="102"/>
      <c r="F269" s="53"/>
    </row>
    <row r="270" spans="2:6" ht="15.75">
      <c r="B270" s="14"/>
      <c r="C270" s="41"/>
      <c r="D270" s="15"/>
      <c r="E270" s="102"/>
      <c r="F270" s="53"/>
    </row>
    <row r="271" spans="2:6" ht="15.75">
      <c r="B271" s="14"/>
      <c r="C271" s="41"/>
      <c r="D271" s="17"/>
      <c r="E271" s="102"/>
      <c r="F271" s="53"/>
    </row>
    <row r="272" spans="2:6" ht="15.75">
      <c r="B272" s="14"/>
      <c r="C272" s="40"/>
      <c r="D272" s="17"/>
      <c r="E272" s="102"/>
      <c r="F272" s="53"/>
    </row>
    <row r="273" spans="2:6" ht="15.75">
      <c r="B273" s="14"/>
      <c r="C273" s="40"/>
      <c r="D273" s="17"/>
      <c r="E273" s="102"/>
      <c r="F273" s="53"/>
    </row>
    <row r="274" spans="2:6" ht="15.75">
      <c r="B274" s="14"/>
      <c r="C274" s="40"/>
      <c r="D274" s="23"/>
      <c r="E274" s="102"/>
      <c r="F274" s="53"/>
    </row>
    <row r="275" spans="2:6" ht="15.75">
      <c r="B275" s="14"/>
      <c r="C275" s="41"/>
      <c r="D275" s="25"/>
      <c r="E275" s="102"/>
      <c r="F275" s="53"/>
    </row>
    <row r="276" spans="2:6" ht="15.75">
      <c r="B276" s="14"/>
      <c r="C276" s="40"/>
      <c r="D276" s="24"/>
      <c r="E276" s="102"/>
      <c r="F276" s="53"/>
    </row>
    <row r="277" spans="2:6" ht="15.75">
      <c r="B277" s="14"/>
      <c r="C277" s="41"/>
      <c r="D277" s="24"/>
      <c r="E277" s="102"/>
      <c r="F277" s="53"/>
    </row>
    <row r="278" spans="2:6" ht="15.75">
      <c r="B278" s="14"/>
      <c r="C278" s="41"/>
      <c r="D278" s="24"/>
      <c r="E278" s="102"/>
      <c r="F278" s="53"/>
    </row>
    <row r="279" spans="2:6" ht="15.75">
      <c r="B279" s="14"/>
      <c r="C279" s="41"/>
      <c r="D279" s="25"/>
      <c r="E279" s="102"/>
      <c r="F279" s="53"/>
    </row>
    <row r="280" spans="2:6" ht="15.75">
      <c r="B280" s="14"/>
      <c r="C280" s="41"/>
      <c r="D280" s="24"/>
      <c r="E280" s="102"/>
      <c r="F280" s="53"/>
    </row>
    <row r="281" spans="2:6" ht="15.75">
      <c r="B281" s="14"/>
      <c r="C281" s="41"/>
      <c r="D281" s="24"/>
      <c r="E281" s="102"/>
      <c r="F281" s="53"/>
    </row>
    <row r="282" spans="2:6" ht="15.75">
      <c r="B282" s="14"/>
      <c r="C282" s="41"/>
      <c r="D282" s="23"/>
      <c r="E282" s="102"/>
      <c r="F282" s="53"/>
    </row>
    <row r="283" spans="2:6" ht="15">
      <c r="B283" s="90"/>
      <c r="C283" s="41"/>
      <c r="D283" s="15"/>
      <c r="E283" s="102"/>
      <c r="F283" s="53"/>
    </row>
    <row r="284" spans="2:6" ht="15.75">
      <c r="B284" s="14"/>
      <c r="C284" s="40"/>
      <c r="D284" s="19"/>
      <c r="E284" s="102"/>
      <c r="F284" s="53"/>
    </row>
    <row r="285" spans="2:6" ht="15.75">
      <c r="B285" s="14"/>
      <c r="C285" s="41"/>
      <c r="D285" s="15"/>
      <c r="E285" s="102"/>
      <c r="F285" s="53"/>
    </row>
    <row r="286" spans="2:6" ht="15.75">
      <c r="B286" s="14"/>
      <c r="C286" s="41"/>
      <c r="D286" s="19"/>
      <c r="E286" s="102"/>
      <c r="F286" s="53"/>
    </row>
    <row r="287" spans="2:6" ht="15.75">
      <c r="B287" s="14"/>
      <c r="C287" s="39"/>
      <c r="D287" s="23"/>
      <c r="E287" s="102"/>
      <c r="F287" s="53"/>
    </row>
    <row r="288" spans="2:6" ht="15.75">
      <c r="B288" s="14"/>
      <c r="C288" s="40"/>
      <c r="D288" s="25"/>
      <c r="E288" s="102"/>
      <c r="F288" s="53"/>
    </row>
    <row r="289" spans="2:6" ht="15.75">
      <c r="B289" s="14"/>
      <c r="C289" s="40"/>
      <c r="D289" s="17"/>
      <c r="E289" s="102"/>
      <c r="F289" s="53"/>
    </row>
    <row r="290" spans="2:6" ht="15.75">
      <c r="B290" s="14"/>
      <c r="C290" s="40"/>
      <c r="D290" s="23"/>
      <c r="E290" s="102"/>
      <c r="F290" s="53"/>
    </row>
    <row r="291" spans="2:6" ht="15.75">
      <c r="B291" s="14"/>
      <c r="C291" s="40"/>
      <c r="D291" s="25"/>
      <c r="E291" s="102"/>
      <c r="F291" s="53"/>
    </row>
    <row r="292" spans="2:6" ht="15.75">
      <c r="B292" s="14"/>
      <c r="C292" s="40"/>
      <c r="D292" s="25"/>
      <c r="E292" s="102"/>
      <c r="F292" s="53"/>
    </row>
    <row r="293" spans="2:6" ht="15.75">
      <c r="B293" s="14"/>
      <c r="C293" s="41"/>
      <c r="D293" s="25"/>
      <c r="E293" s="102"/>
      <c r="F293" s="53"/>
    </row>
    <row r="294" spans="2:6" ht="15.75">
      <c r="B294" s="14"/>
      <c r="C294" s="41"/>
      <c r="D294" s="25"/>
      <c r="E294" s="102"/>
      <c r="F294" s="53"/>
    </row>
    <row r="295" spans="2:6" ht="15.75">
      <c r="B295" s="14"/>
      <c r="C295" s="41"/>
      <c r="D295" s="25"/>
      <c r="E295" s="102"/>
      <c r="F295" s="53"/>
    </row>
    <row r="296" spans="2:6" ht="15.75">
      <c r="B296" s="14"/>
      <c r="C296" s="38"/>
      <c r="D296" s="26"/>
      <c r="E296" s="102"/>
      <c r="F296" s="53"/>
    </row>
    <row r="297" spans="2:6" ht="15.75">
      <c r="B297" s="14"/>
      <c r="C297" s="38"/>
      <c r="D297" s="15"/>
      <c r="E297" s="102"/>
      <c r="F297" s="53"/>
    </row>
    <row r="298" spans="2:6" ht="15.75">
      <c r="B298" s="14"/>
      <c r="C298" s="41"/>
      <c r="D298" s="25"/>
      <c r="E298" s="102"/>
      <c r="F298" s="53"/>
    </row>
    <row r="299" spans="2:6" ht="15.75">
      <c r="B299" s="14"/>
      <c r="C299" s="41"/>
      <c r="D299" s="24"/>
      <c r="E299" s="102"/>
      <c r="F299" s="53"/>
    </row>
    <row r="300" spans="2:6" ht="15.75">
      <c r="B300" s="14"/>
      <c r="C300" s="41"/>
      <c r="D300" s="23"/>
      <c r="E300" s="102"/>
      <c r="F300" s="53"/>
    </row>
    <row r="301" spans="2:6" ht="15.75">
      <c r="B301" s="14"/>
      <c r="C301" s="41"/>
      <c r="D301" s="25"/>
      <c r="E301" s="102"/>
      <c r="F301" s="53"/>
    </row>
    <row r="302" spans="2:6" ht="15.75">
      <c r="B302" s="14"/>
      <c r="C302" s="41"/>
      <c r="D302" s="24"/>
      <c r="E302" s="102"/>
      <c r="F302" s="53"/>
    </row>
    <row r="303" spans="2:6" ht="15.75">
      <c r="B303" s="14"/>
      <c r="C303" s="41"/>
      <c r="D303" s="24"/>
      <c r="E303" s="102"/>
      <c r="F303" s="53"/>
    </row>
    <row r="304" spans="2:6" ht="15">
      <c r="B304" s="88"/>
      <c r="C304" s="41"/>
      <c r="D304" s="24"/>
      <c r="E304" s="102"/>
      <c r="F304" s="53"/>
    </row>
    <row r="305" spans="2:6" ht="15.75">
      <c r="B305" s="14"/>
      <c r="C305" s="40"/>
      <c r="D305" s="23"/>
      <c r="E305" s="102"/>
      <c r="F305" s="53"/>
    </row>
    <row r="306" spans="2:6" ht="15.75">
      <c r="B306" s="14"/>
      <c r="C306" s="40"/>
      <c r="D306" s="25"/>
      <c r="E306" s="8"/>
      <c r="F306" s="55"/>
    </row>
    <row r="307" spans="2:6" ht="15.75">
      <c r="B307" s="14"/>
      <c r="C307" s="42"/>
      <c r="D307" s="19"/>
      <c r="E307" s="102"/>
      <c r="F307" s="53"/>
    </row>
    <row r="308" spans="2:6" ht="15.75">
      <c r="B308" s="14"/>
      <c r="C308" s="42"/>
      <c r="D308" s="27"/>
      <c r="E308" s="102"/>
      <c r="F308" s="53"/>
    </row>
    <row r="309" spans="2:6" ht="75" customHeight="1">
      <c r="B309" s="14"/>
      <c r="C309" s="42"/>
      <c r="D309" s="91"/>
      <c r="E309" s="102"/>
      <c r="F309" s="53"/>
    </row>
    <row r="310" spans="2:6" ht="15.75">
      <c r="B310" s="14"/>
      <c r="C310" s="42"/>
      <c r="D310" s="91"/>
      <c r="E310" s="102"/>
      <c r="F310" s="53"/>
    </row>
    <row r="311" spans="2:6" ht="15.75">
      <c r="B311" s="14"/>
      <c r="C311" s="43"/>
      <c r="D311" s="91"/>
      <c r="E311" s="102"/>
      <c r="F311" s="53"/>
    </row>
    <row r="312" spans="2:6" ht="15.75">
      <c r="B312" s="14"/>
      <c r="C312" s="42"/>
      <c r="D312" s="91"/>
      <c r="E312" s="102"/>
      <c r="F312" s="53"/>
    </row>
    <row r="313" spans="2:6" ht="15.75">
      <c r="B313" s="14"/>
      <c r="C313" s="42"/>
      <c r="D313" s="27"/>
      <c r="E313" s="102"/>
      <c r="F313" s="53"/>
    </row>
    <row r="314" spans="2:6" ht="15.75">
      <c r="B314" s="14"/>
      <c r="C314" s="42"/>
      <c r="D314" s="91"/>
      <c r="E314" s="102"/>
      <c r="F314" s="53"/>
    </row>
    <row r="315" spans="2:6" ht="15.75">
      <c r="B315" s="14"/>
      <c r="C315" s="40"/>
      <c r="D315" s="91"/>
      <c r="E315" s="102"/>
      <c r="F315" s="53"/>
    </row>
    <row r="316" spans="2:6" ht="90" customHeight="1">
      <c r="B316" s="14"/>
      <c r="C316" s="41"/>
      <c r="D316" s="91"/>
      <c r="E316" s="102"/>
      <c r="F316" s="53"/>
    </row>
    <row r="317" spans="2:6" ht="15.75">
      <c r="B317" s="14"/>
      <c r="C317" s="41"/>
      <c r="D317" s="27"/>
      <c r="E317" s="102"/>
      <c r="F317" s="53"/>
    </row>
    <row r="318" spans="2:6" ht="15.75">
      <c r="B318" s="14"/>
      <c r="C318" s="41"/>
      <c r="D318" s="28"/>
      <c r="E318" s="102"/>
      <c r="F318" s="53"/>
    </row>
    <row r="319" spans="2:6" ht="15.75">
      <c r="B319" s="14"/>
      <c r="C319" s="41"/>
      <c r="D319" s="27"/>
      <c r="E319" s="102"/>
      <c r="F319" s="53"/>
    </row>
    <row r="320" spans="2:6" ht="15.75">
      <c r="B320" s="14"/>
      <c r="C320" s="41"/>
      <c r="D320" s="28"/>
      <c r="E320" s="102"/>
      <c r="F320" s="53"/>
    </row>
    <row r="321" spans="2:6" ht="15.75">
      <c r="B321" s="14"/>
      <c r="C321" s="41"/>
      <c r="D321" s="28"/>
      <c r="E321" s="102"/>
      <c r="F321" s="53"/>
    </row>
    <row r="322" spans="2:6" ht="15">
      <c r="B322" s="88"/>
      <c r="C322" s="41"/>
      <c r="D322" s="28"/>
      <c r="E322" s="102"/>
      <c r="F322" s="53"/>
    </row>
    <row r="323" spans="2:6" ht="15.75">
      <c r="B323" s="14"/>
      <c r="C323" s="40"/>
      <c r="D323" s="27"/>
      <c r="E323" s="102"/>
      <c r="F323" s="53"/>
    </row>
    <row r="324" spans="2:6" ht="15.75">
      <c r="B324" s="14"/>
      <c r="C324" s="40"/>
      <c r="D324" s="28"/>
      <c r="E324" s="102"/>
      <c r="F324" s="53"/>
    </row>
    <row r="325" spans="2:6" ht="15.75">
      <c r="B325" s="14"/>
      <c r="C325" s="41"/>
      <c r="D325" s="22"/>
      <c r="E325" s="102"/>
      <c r="F325" s="53"/>
    </row>
    <row r="326" spans="2:6" ht="15.75">
      <c r="B326" s="14"/>
      <c r="C326" s="41"/>
      <c r="D326" s="22"/>
      <c r="E326" s="102"/>
      <c r="F326" s="53"/>
    </row>
    <row r="327" spans="2:6" ht="15.75">
      <c r="B327" s="14"/>
      <c r="C327" s="41"/>
      <c r="D327" s="11"/>
      <c r="E327" s="102"/>
      <c r="F327" s="53"/>
    </row>
    <row r="328" spans="2:6" ht="15.75">
      <c r="B328" s="14"/>
      <c r="C328" s="41"/>
      <c r="D328" s="29"/>
      <c r="E328" s="102"/>
      <c r="F328" s="53"/>
    </row>
    <row r="329" spans="2:6" ht="15.75">
      <c r="B329" s="14"/>
      <c r="C329" s="41"/>
      <c r="D329" s="29"/>
      <c r="E329" s="102"/>
      <c r="F329" s="53"/>
    </row>
    <row r="330" spans="2:6" ht="15.75">
      <c r="B330" s="14"/>
      <c r="C330" s="41"/>
      <c r="D330" s="29"/>
      <c r="E330" s="102"/>
      <c r="F330" s="53"/>
    </row>
    <row r="331" spans="2:6" ht="15.75">
      <c r="B331" s="14"/>
      <c r="C331" s="41"/>
      <c r="D331" s="29"/>
      <c r="E331" s="102"/>
      <c r="F331" s="53"/>
    </row>
    <row r="332" spans="2:6" ht="15.75">
      <c r="B332" s="14"/>
      <c r="C332" s="41"/>
      <c r="D332" s="29"/>
      <c r="E332" s="102"/>
      <c r="F332" s="53"/>
    </row>
    <row r="333" spans="2:6" ht="15.75">
      <c r="B333" s="14"/>
      <c r="C333" s="41"/>
      <c r="D333" s="11"/>
      <c r="E333" s="102"/>
      <c r="F333" s="53"/>
    </row>
    <row r="334" spans="2:6" ht="15.75">
      <c r="B334" s="14"/>
      <c r="C334" s="40"/>
      <c r="D334" s="11"/>
      <c r="E334" s="102"/>
      <c r="F334" s="53"/>
    </row>
    <row r="335" spans="2:6" ht="15.75">
      <c r="B335" s="14"/>
      <c r="C335" s="41"/>
      <c r="D335" s="11"/>
      <c r="E335" s="102"/>
      <c r="F335" s="53"/>
    </row>
    <row r="336" spans="2:6" ht="15.75">
      <c r="B336" s="14"/>
      <c r="C336" s="40"/>
      <c r="D336" s="22"/>
      <c r="E336" s="102"/>
      <c r="F336" s="53"/>
    </row>
    <row r="337" spans="2:6" ht="15.75">
      <c r="B337" s="14"/>
      <c r="C337" s="41"/>
      <c r="D337" s="11"/>
      <c r="E337" s="102"/>
      <c r="F337" s="53"/>
    </row>
    <row r="338" spans="2:6" ht="15.75">
      <c r="B338" s="14"/>
      <c r="C338" s="40"/>
      <c r="D338" s="22"/>
      <c r="E338" s="102"/>
      <c r="F338" s="53"/>
    </row>
    <row r="339" spans="2:6" ht="15.75">
      <c r="B339" s="14"/>
      <c r="C339" s="40"/>
      <c r="D339" s="15"/>
      <c r="E339" s="102"/>
      <c r="F339" s="53"/>
    </row>
    <row r="340" spans="2:6" ht="15.75">
      <c r="B340" s="14"/>
      <c r="C340" s="40"/>
      <c r="D340" s="30"/>
      <c r="E340" s="102"/>
      <c r="F340" s="53"/>
    </row>
    <row r="341" spans="2:6" ht="15.75">
      <c r="B341" s="14"/>
      <c r="C341" s="40"/>
      <c r="D341" s="15"/>
      <c r="E341" s="102"/>
      <c r="F341" s="53"/>
    </row>
    <row r="342" spans="2:6" ht="15">
      <c r="B342" s="92"/>
      <c r="C342" s="41"/>
      <c r="D342" s="15"/>
      <c r="E342" s="102"/>
      <c r="F342" s="53"/>
    </row>
    <row r="343" spans="2:6" ht="15">
      <c r="B343" s="93"/>
      <c r="C343" s="44"/>
      <c r="D343" s="30"/>
      <c r="E343" s="102"/>
      <c r="F343" s="53"/>
    </row>
    <row r="344" spans="2:6" ht="15.75">
      <c r="B344" s="93"/>
      <c r="C344" s="45"/>
      <c r="D344" s="28"/>
      <c r="E344" s="32"/>
      <c r="F344" s="56"/>
    </row>
    <row r="345" spans="2:6" ht="18.75">
      <c r="B345" s="93"/>
      <c r="C345" s="44"/>
      <c r="D345" s="33"/>
      <c r="E345" s="34"/>
      <c r="F345" s="57"/>
    </row>
    <row r="346" spans="2:6" ht="18.75">
      <c r="B346" s="93"/>
      <c r="C346" s="44"/>
      <c r="D346" s="35"/>
      <c r="E346" s="13"/>
      <c r="F346" s="58"/>
    </row>
    <row r="347" spans="2:6">
      <c r="B347" s="93"/>
      <c r="C347" s="45"/>
      <c r="D347" s="9"/>
      <c r="E347" s="13"/>
      <c r="F347" s="58"/>
    </row>
    <row r="348" spans="2:6">
      <c r="B348" s="93"/>
      <c r="C348" s="44"/>
      <c r="D348" s="9"/>
      <c r="E348" s="13"/>
      <c r="F348" s="58"/>
    </row>
    <row r="349" spans="2:6">
      <c r="B349" s="93"/>
      <c r="C349" s="44"/>
      <c r="D349" s="31"/>
      <c r="E349" s="13"/>
      <c r="F349" s="58"/>
    </row>
    <row r="350" spans="2:6">
      <c r="B350" s="93"/>
      <c r="C350" s="44"/>
      <c r="D350" s="9"/>
      <c r="E350" s="13"/>
      <c r="F350" s="58"/>
    </row>
    <row r="351" spans="2:6">
      <c r="B351" s="93"/>
      <c r="C351" s="44"/>
      <c r="D351" s="9"/>
      <c r="E351" s="13"/>
      <c r="F351" s="58"/>
    </row>
    <row r="352" spans="2:6">
      <c r="B352" s="93"/>
      <c r="C352" s="44"/>
      <c r="D352" s="9"/>
      <c r="E352" s="13"/>
      <c r="F352" s="58"/>
    </row>
    <row r="353" spans="2:6">
      <c r="B353" s="93"/>
      <c r="C353" s="44"/>
      <c r="D353" s="9"/>
      <c r="E353" s="13"/>
      <c r="F353" s="58"/>
    </row>
    <row r="354" spans="2:6">
      <c r="B354" s="93"/>
      <c r="C354" s="44"/>
      <c r="D354" s="9"/>
      <c r="E354" s="13"/>
      <c r="F354" s="58"/>
    </row>
    <row r="355" spans="2:6">
      <c r="B355" s="93"/>
      <c r="C355" s="37"/>
      <c r="D355" s="9"/>
      <c r="E355" s="13"/>
      <c r="F355" s="58"/>
    </row>
    <row r="356" spans="2:6">
      <c r="B356" s="93"/>
      <c r="C356" s="37"/>
      <c r="D356" s="9"/>
      <c r="E356" s="6"/>
      <c r="F356" s="59"/>
    </row>
    <row r="357" spans="2:6">
      <c r="B357" s="93"/>
      <c r="C357" s="37"/>
      <c r="D357" s="9"/>
      <c r="E357" s="6"/>
      <c r="F357" s="59"/>
    </row>
    <row r="358" spans="2:6">
      <c r="B358" s="93"/>
      <c r="C358" s="37"/>
      <c r="D358" s="9"/>
      <c r="E358" s="6"/>
      <c r="F358" s="59"/>
    </row>
    <row r="359" spans="2:6">
      <c r="B359" s="93"/>
      <c r="C359" s="37"/>
      <c r="D359" s="9"/>
      <c r="E359" s="6"/>
      <c r="F359" s="59"/>
    </row>
    <row r="360" spans="2:6">
      <c r="B360" s="93"/>
      <c r="C360" s="37"/>
      <c r="D360" s="9"/>
      <c r="E360" s="6"/>
      <c r="F360" s="59"/>
    </row>
    <row r="361" spans="2:6">
      <c r="B361" s="93"/>
      <c r="C361" s="44"/>
      <c r="D361" s="9"/>
      <c r="E361" s="6"/>
      <c r="F361" s="59"/>
    </row>
    <row r="362" spans="2:6">
      <c r="B362" s="93"/>
      <c r="C362" s="44"/>
      <c r="D362" s="9"/>
      <c r="E362" s="13"/>
      <c r="F362" s="58"/>
    </row>
    <row r="363" spans="2:6">
      <c r="B363" s="93"/>
      <c r="C363" s="44"/>
      <c r="D363" s="5"/>
      <c r="E363" s="13"/>
      <c r="F363" s="58"/>
    </row>
    <row r="364" spans="2:6">
      <c r="B364" s="93"/>
      <c r="C364" s="44"/>
      <c r="D364" s="5"/>
      <c r="E364" s="13"/>
      <c r="F364" s="58"/>
    </row>
    <row r="365" spans="2:6">
      <c r="B365" s="93"/>
      <c r="C365" s="44"/>
      <c r="D365" s="5"/>
      <c r="E365" s="13"/>
      <c r="F365" s="58"/>
    </row>
    <row r="366" spans="2:6">
      <c r="B366" s="93"/>
      <c r="C366" s="44"/>
      <c r="D366" s="5"/>
      <c r="E366" s="13"/>
      <c r="F366" s="58"/>
    </row>
    <row r="367" spans="2:6">
      <c r="B367" s="93"/>
      <c r="C367" s="44"/>
      <c r="D367" s="5"/>
      <c r="E367" s="13"/>
      <c r="F367" s="58"/>
    </row>
    <row r="368" spans="2:6">
      <c r="B368" s="93"/>
      <c r="C368" s="44"/>
      <c r="D368" s="5"/>
      <c r="E368" s="13"/>
      <c r="F368" s="58"/>
    </row>
    <row r="369" spans="2:6">
      <c r="B369" s="93"/>
      <c r="C369" s="44"/>
      <c r="D369" s="5"/>
      <c r="E369" s="13"/>
      <c r="F369" s="58"/>
    </row>
    <row r="370" spans="2:6">
      <c r="B370" s="93"/>
      <c r="C370" s="44"/>
      <c r="D370" s="5"/>
      <c r="E370" s="13"/>
      <c r="F370" s="58"/>
    </row>
    <row r="371" spans="2:6">
      <c r="B371" s="93"/>
      <c r="C371" s="44"/>
      <c r="D371" s="5"/>
      <c r="E371" s="13"/>
      <c r="F371" s="58"/>
    </row>
    <row r="372" spans="2:6">
      <c r="B372" s="93"/>
      <c r="C372" s="44"/>
      <c r="D372" s="5"/>
      <c r="E372" s="13"/>
      <c r="F372" s="58"/>
    </row>
    <row r="373" spans="2:6">
      <c r="B373" s="93"/>
      <c r="C373" s="44"/>
      <c r="D373" s="5"/>
      <c r="E373" s="13"/>
      <c r="F373" s="58"/>
    </row>
    <row r="374" spans="2:6">
      <c r="B374" s="93"/>
      <c r="C374" s="44"/>
      <c r="D374" s="5"/>
      <c r="E374" s="13"/>
      <c r="F374" s="58"/>
    </row>
    <row r="375" spans="2:6">
      <c r="B375" s="93"/>
      <c r="C375" s="44"/>
      <c r="D375" s="5"/>
      <c r="E375" s="13"/>
      <c r="F375" s="58"/>
    </row>
    <row r="376" spans="2:6">
      <c r="B376" s="93"/>
      <c r="C376" s="44"/>
      <c r="D376" s="5"/>
      <c r="E376" s="13"/>
      <c r="F376" s="58"/>
    </row>
    <row r="377" spans="2:6">
      <c r="B377" s="93"/>
      <c r="C377" s="44"/>
      <c r="D377" s="5"/>
      <c r="E377" s="13"/>
      <c r="F377" s="58"/>
    </row>
    <row r="378" spans="2:6">
      <c r="B378" s="93"/>
      <c r="C378" s="44"/>
      <c r="D378" s="5"/>
      <c r="E378" s="13"/>
      <c r="F378" s="58"/>
    </row>
    <row r="379" spans="2:6">
      <c r="B379" s="93"/>
      <c r="C379" s="44"/>
      <c r="D379" s="5"/>
      <c r="E379" s="13"/>
      <c r="F379" s="58"/>
    </row>
    <row r="380" spans="2:6">
      <c r="B380" s="93"/>
      <c r="C380" s="44"/>
      <c r="D380" s="5"/>
      <c r="E380" s="13"/>
      <c r="F380" s="58"/>
    </row>
    <row r="381" spans="2:6">
      <c r="B381" s="93"/>
      <c r="C381" s="44"/>
      <c r="D381" s="5"/>
      <c r="E381" s="13"/>
      <c r="F381" s="58"/>
    </row>
    <row r="382" spans="2:6">
      <c r="B382" s="93"/>
      <c r="C382" s="44"/>
      <c r="D382" s="5"/>
      <c r="E382" s="13"/>
      <c r="F382" s="58"/>
    </row>
    <row r="383" spans="2:6">
      <c r="B383" s="93"/>
      <c r="C383" s="44"/>
      <c r="D383" s="5"/>
      <c r="E383" s="13"/>
      <c r="F383" s="58"/>
    </row>
    <row r="384" spans="2:6">
      <c r="B384" s="93"/>
      <c r="C384" s="44"/>
      <c r="D384" s="5"/>
      <c r="E384" s="13"/>
      <c r="F384" s="58"/>
    </row>
    <row r="385" spans="2:6">
      <c r="B385" s="93"/>
      <c r="C385" s="44"/>
      <c r="D385" s="5"/>
      <c r="E385" s="13"/>
      <c r="F385" s="58"/>
    </row>
    <row r="386" spans="2:6">
      <c r="B386" s="93"/>
      <c r="C386" s="44"/>
      <c r="D386" s="5"/>
      <c r="E386" s="13"/>
      <c r="F386" s="58"/>
    </row>
    <row r="387" spans="2:6">
      <c r="B387" s="93"/>
      <c r="C387" s="44"/>
      <c r="D387" s="5"/>
      <c r="E387" s="13"/>
      <c r="F387" s="58"/>
    </row>
    <row r="388" spans="2:6">
      <c r="B388" s="93"/>
      <c r="C388" s="44"/>
      <c r="D388" s="5"/>
      <c r="E388" s="13"/>
      <c r="F388" s="58"/>
    </row>
    <row r="389" spans="2:6">
      <c r="B389" s="93"/>
      <c r="C389" s="44"/>
      <c r="D389" s="5"/>
      <c r="E389" s="13"/>
      <c r="F389" s="58"/>
    </row>
    <row r="390" spans="2:6">
      <c r="B390" s="93"/>
      <c r="C390" s="44"/>
      <c r="D390" s="5"/>
      <c r="E390" s="13"/>
      <c r="F390" s="58"/>
    </row>
    <row r="391" spans="2:6">
      <c r="B391" s="93"/>
      <c r="C391" s="44"/>
      <c r="D391" s="5"/>
      <c r="E391" s="13"/>
      <c r="F391" s="58"/>
    </row>
    <row r="392" spans="2:6">
      <c r="B392" s="93"/>
      <c r="C392" s="44"/>
      <c r="D392" s="5"/>
      <c r="E392" s="13"/>
      <c r="F392" s="58"/>
    </row>
    <row r="393" spans="2:6">
      <c r="B393" s="93"/>
      <c r="C393" s="44"/>
      <c r="D393" s="5"/>
      <c r="E393" s="13"/>
      <c r="F393" s="58"/>
    </row>
    <row r="394" spans="2:6">
      <c r="B394" s="93"/>
      <c r="C394" s="44"/>
      <c r="D394" s="5"/>
      <c r="E394" s="13"/>
      <c r="F394" s="58"/>
    </row>
    <row r="395" spans="2:6">
      <c r="B395" s="93"/>
      <c r="C395" s="44"/>
      <c r="D395" s="5"/>
      <c r="E395" s="13"/>
      <c r="F395" s="58"/>
    </row>
    <row r="396" spans="2:6">
      <c r="B396" s="93"/>
      <c r="C396" s="44"/>
      <c r="D396" s="5"/>
      <c r="E396" s="13"/>
      <c r="F396" s="58"/>
    </row>
    <row r="397" spans="2:6">
      <c r="B397" s="93"/>
      <c r="C397" s="44"/>
      <c r="D397" s="5"/>
      <c r="E397" s="13"/>
      <c r="F397" s="58"/>
    </row>
    <row r="398" spans="2:6">
      <c r="B398" s="93"/>
      <c r="C398" s="44"/>
      <c r="D398" s="5"/>
      <c r="E398" s="13"/>
      <c r="F398" s="58"/>
    </row>
    <row r="399" spans="2:6">
      <c r="B399" s="93"/>
      <c r="C399" s="44"/>
      <c r="D399" s="5"/>
      <c r="E399" s="13"/>
      <c r="F399" s="58"/>
    </row>
    <row r="400" spans="2:6">
      <c r="B400" s="93"/>
      <c r="C400" s="44"/>
      <c r="D400" s="5"/>
      <c r="E400" s="13"/>
      <c r="F400" s="58"/>
    </row>
    <row r="401" spans="2:6">
      <c r="B401" s="93"/>
      <c r="C401" s="44"/>
      <c r="D401" s="5"/>
      <c r="E401" s="13"/>
      <c r="F401" s="58"/>
    </row>
    <row r="402" spans="2:6">
      <c r="B402" s="93"/>
      <c r="C402" s="44"/>
      <c r="D402" s="5"/>
      <c r="E402" s="13"/>
      <c r="F402" s="58"/>
    </row>
    <row r="403" spans="2:6">
      <c r="B403" s="93"/>
      <c r="C403" s="44"/>
      <c r="D403" s="5"/>
      <c r="E403" s="13"/>
      <c r="F403" s="58"/>
    </row>
    <row r="404" spans="2:6">
      <c r="B404" s="93"/>
      <c r="C404" s="44"/>
      <c r="D404" s="5"/>
      <c r="E404" s="13"/>
      <c r="F404" s="58"/>
    </row>
    <row r="405" spans="2:6">
      <c r="B405" s="93"/>
      <c r="C405" s="44"/>
      <c r="D405" s="5"/>
      <c r="E405" s="13"/>
      <c r="F405" s="58"/>
    </row>
    <row r="406" spans="2:6">
      <c r="B406" s="93"/>
      <c r="C406" s="44"/>
      <c r="D406" s="5"/>
      <c r="E406" s="13"/>
      <c r="F406" s="58"/>
    </row>
    <row r="407" spans="2:6">
      <c r="B407" s="93"/>
      <c r="C407" s="44"/>
      <c r="D407" s="5"/>
      <c r="E407" s="13"/>
      <c r="F407" s="58"/>
    </row>
    <row r="408" spans="2:6">
      <c r="B408" s="93"/>
      <c r="C408" s="44"/>
      <c r="D408" s="5"/>
      <c r="E408" s="13"/>
      <c r="F408" s="58"/>
    </row>
    <row r="409" spans="2:6">
      <c r="B409" s="93"/>
      <c r="C409" s="44"/>
      <c r="D409" s="5"/>
      <c r="E409" s="13"/>
      <c r="F409" s="58"/>
    </row>
    <row r="410" spans="2:6">
      <c r="B410" s="93"/>
      <c r="C410" s="44"/>
      <c r="D410" s="5"/>
      <c r="E410" s="13"/>
      <c r="F410" s="58"/>
    </row>
    <row r="411" spans="2:6">
      <c r="B411" s="93"/>
      <c r="C411" s="44"/>
      <c r="D411" s="5"/>
      <c r="E411" s="13"/>
      <c r="F411" s="58"/>
    </row>
    <row r="412" spans="2:6">
      <c r="B412" s="93"/>
      <c r="C412" s="44"/>
      <c r="D412" s="5"/>
      <c r="E412" s="13"/>
      <c r="F412" s="58"/>
    </row>
    <row r="413" spans="2:6">
      <c r="B413" s="93"/>
      <c r="C413" s="44"/>
      <c r="D413" s="5"/>
      <c r="E413" s="13"/>
      <c r="F413" s="58"/>
    </row>
    <row r="414" spans="2:6">
      <c r="B414" s="93"/>
      <c r="C414" s="44"/>
      <c r="D414" s="5"/>
      <c r="E414" s="13"/>
      <c r="F414" s="58"/>
    </row>
    <row r="415" spans="2:6">
      <c r="B415" s="93"/>
      <c r="C415" s="44"/>
      <c r="D415" s="5"/>
      <c r="E415" s="13"/>
      <c r="F415" s="58"/>
    </row>
    <row r="416" spans="2:6">
      <c r="B416" s="93"/>
      <c r="C416" s="44"/>
      <c r="D416" s="5"/>
      <c r="E416" s="13"/>
      <c r="F416" s="58"/>
    </row>
    <row r="417" spans="2:6">
      <c r="B417" s="93"/>
      <c r="C417" s="44"/>
      <c r="D417" s="5"/>
      <c r="E417" s="13"/>
      <c r="F417" s="58"/>
    </row>
    <row r="418" spans="2:6">
      <c r="B418" s="93"/>
      <c r="C418" s="44"/>
      <c r="D418" s="5"/>
      <c r="E418" s="13"/>
      <c r="F418" s="58"/>
    </row>
    <row r="419" spans="2:6">
      <c r="B419" s="93"/>
      <c r="C419" s="44"/>
      <c r="D419" s="5"/>
      <c r="E419" s="13"/>
      <c r="F419" s="58"/>
    </row>
    <row r="420" spans="2:6">
      <c r="B420" s="93"/>
      <c r="C420" s="44"/>
      <c r="D420" s="5"/>
      <c r="E420" s="13"/>
      <c r="F420" s="58"/>
    </row>
    <row r="421" spans="2:6">
      <c r="B421" s="93"/>
      <c r="C421" s="44"/>
      <c r="D421" s="5"/>
      <c r="E421" s="13"/>
      <c r="F421" s="58"/>
    </row>
    <row r="422" spans="2:6">
      <c r="B422" s="93"/>
      <c r="C422" s="44"/>
      <c r="D422" s="5"/>
      <c r="E422" s="13"/>
      <c r="F422" s="58"/>
    </row>
    <row r="423" spans="2:6">
      <c r="B423" s="93"/>
      <c r="C423" s="44"/>
      <c r="D423" s="5"/>
      <c r="E423" s="13"/>
      <c r="F423" s="58"/>
    </row>
    <row r="424" spans="2:6">
      <c r="B424" s="93"/>
      <c r="C424" s="44"/>
      <c r="D424" s="5"/>
      <c r="E424" s="13"/>
      <c r="F424" s="58"/>
    </row>
    <row r="425" spans="2:6">
      <c r="B425" s="93"/>
      <c r="C425" s="44"/>
      <c r="D425" s="5"/>
      <c r="E425" s="13"/>
      <c r="F425" s="58"/>
    </row>
    <row r="426" spans="2:6">
      <c r="B426" s="93"/>
      <c r="C426" s="44"/>
      <c r="D426" s="5"/>
      <c r="E426" s="13"/>
      <c r="F426" s="58"/>
    </row>
    <row r="427" spans="2:6">
      <c r="B427" s="93"/>
      <c r="C427" s="44"/>
      <c r="D427" s="5"/>
      <c r="E427" s="13"/>
      <c r="F427" s="58"/>
    </row>
    <row r="428" spans="2:6">
      <c r="B428" s="93"/>
      <c r="C428" s="44"/>
      <c r="D428" s="5"/>
      <c r="E428" s="13"/>
      <c r="F428" s="58"/>
    </row>
    <row r="429" spans="2:6">
      <c r="B429" s="93"/>
      <c r="C429" s="44"/>
      <c r="D429" s="5"/>
      <c r="E429" s="13"/>
      <c r="F429" s="58"/>
    </row>
    <row r="430" spans="2:6">
      <c r="B430" s="93"/>
      <c r="C430" s="44"/>
      <c r="D430" s="5"/>
      <c r="E430" s="13"/>
      <c r="F430" s="58"/>
    </row>
    <row r="431" spans="2:6">
      <c r="B431" s="93"/>
      <c r="C431" s="44"/>
      <c r="D431" s="5"/>
      <c r="E431" s="13"/>
      <c r="F431" s="58"/>
    </row>
    <row r="432" spans="2:6">
      <c r="B432" s="93"/>
      <c r="C432" s="44"/>
      <c r="D432" s="5"/>
      <c r="E432" s="13"/>
      <c r="F432" s="58"/>
    </row>
    <row r="433" spans="2:6">
      <c r="B433" s="93"/>
      <c r="C433" s="44"/>
      <c r="D433" s="5"/>
      <c r="E433" s="13"/>
      <c r="F433" s="58"/>
    </row>
    <row r="434" spans="2:6">
      <c r="B434" s="93"/>
      <c r="C434" s="44"/>
      <c r="D434" s="5"/>
      <c r="E434" s="13"/>
      <c r="F434" s="58"/>
    </row>
    <row r="435" spans="2:6">
      <c r="B435" s="93"/>
      <c r="C435" s="44"/>
      <c r="D435" s="5"/>
      <c r="E435" s="13"/>
      <c r="F435" s="58"/>
    </row>
    <row r="436" spans="2:6">
      <c r="B436" s="93"/>
      <c r="C436" s="44"/>
      <c r="D436" s="5"/>
      <c r="E436" s="13"/>
      <c r="F436" s="58"/>
    </row>
    <row r="437" spans="2:6">
      <c r="B437" s="93"/>
      <c r="C437" s="44"/>
      <c r="D437" s="5"/>
      <c r="E437" s="13"/>
      <c r="F437" s="58"/>
    </row>
    <row r="438" spans="2:6">
      <c r="B438" s="93"/>
      <c r="C438" s="44"/>
      <c r="D438" s="5"/>
      <c r="E438" s="13"/>
      <c r="F438" s="58"/>
    </row>
    <row r="439" spans="2:6">
      <c r="B439" s="93"/>
      <c r="C439" s="44"/>
      <c r="D439" s="5"/>
      <c r="E439" s="13"/>
      <c r="F439" s="58"/>
    </row>
    <row r="440" spans="2:6">
      <c r="B440" s="93"/>
      <c r="C440" s="44"/>
      <c r="D440" s="5"/>
      <c r="E440" s="13"/>
      <c r="F440" s="58"/>
    </row>
    <row r="441" spans="2:6">
      <c r="B441" s="93"/>
      <c r="C441" s="44"/>
      <c r="D441" s="5"/>
      <c r="E441" s="13"/>
      <c r="F441" s="58"/>
    </row>
    <row r="442" spans="2:6">
      <c r="B442" s="93"/>
      <c r="C442" s="44"/>
      <c r="D442" s="5"/>
      <c r="E442" s="13"/>
      <c r="F442" s="58"/>
    </row>
    <row r="443" spans="2:6">
      <c r="B443" s="93"/>
      <c r="C443" s="44"/>
      <c r="D443" s="5"/>
      <c r="E443" s="13"/>
      <c r="F443" s="58"/>
    </row>
    <row r="444" spans="2:6">
      <c r="B444" s="93"/>
      <c r="C444" s="44"/>
      <c r="D444" s="5"/>
      <c r="E444" s="13"/>
      <c r="F444" s="58"/>
    </row>
    <row r="445" spans="2:6">
      <c r="B445" s="93"/>
      <c r="C445" s="44"/>
      <c r="D445" s="5"/>
      <c r="E445" s="13"/>
      <c r="F445" s="58"/>
    </row>
    <row r="446" spans="2:6">
      <c r="B446" s="93"/>
      <c r="C446" s="44"/>
      <c r="D446" s="5"/>
      <c r="E446" s="13"/>
      <c r="F446" s="58"/>
    </row>
    <row r="447" spans="2:6">
      <c r="B447" s="93"/>
      <c r="C447" s="44"/>
      <c r="D447" s="5"/>
      <c r="E447" s="13"/>
      <c r="F447" s="58"/>
    </row>
    <row r="448" spans="2:6">
      <c r="B448" s="93"/>
      <c r="C448" s="44"/>
      <c r="D448" s="5"/>
      <c r="E448" s="13"/>
      <c r="F448" s="58"/>
    </row>
    <row r="449" spans="2:6">
      <c r="B449" s="93"/>
      <c r="C449" s="44"/>
      <c r="D449" s="5"/>
      <c r="E449" s="13"/>
      <c r="F449" s="58"/>
    </row>
    <row r="450" spans="2:6">
      <c r="B450" s="93"/>
      <c r="C450" s="44"/>
      <c r="D450" s="5"/>
      <c r="E450" s="13"/>
      <c r="F450" s="58"/>
    </row>
    <row r="451" spans="2:6">
      <c r="B451" s="93"/>
      <c r="C451" s="44"/>
      <c r="D451" s="5"/>
      <c r="E451" s="13"/>
      <c r="F451" s="58"/>
    </row>
    <row r="452" spans="2:6">
      <c r="B452" s="93"/>
      <c r="C452" s="44"/>
      <c r="D452" s="5"/>
      <c r="E452" s="13"/>
      <c r="F452" s="58"/>
    </row>
    <row r="453" spans="2:6">
      <c r="B453" s="93"/>
      <c r="C453" s="44"/>
      <c r="D453" s="5"/>
      <c r="E453" s="13"/>
      <c r="F453" s="58"/>
    </row>
    <row r="454" spans="2:6">
      <c r="B454" s="93"/>
      <c r="C454" s="44"/>
      <c r="D454" s="5"/>
      <c r="E454" s="13"/>
      <c r="F454" s="58"/>
    </row>
    <row r="455" spans="2:6">
      <c r="B455" s="93"/>
      <c r="C455" s="44"/>
      <c r="D455" s="5"/>
      <c r="E455" s="13"/>
      <c r="F455" s="58"/>
    </row>
    <row r="456" spans="2:6">
      <c r="B456" s="93"/>
      <c r="C456" s="44"/>
      <c r="D456" s="5"/>
      <c r="E456" s="13"/>
      <c r="F456" s="58"/>
    </row>
    <row r="457" spans="2:6">
      <c r="B457" s="93"/>
      <c r="C457" s="44"/>
      <c r="D457" s="5"/>
      <c r="E457" s="13"/>
      <c r="F457" s="58"/>
    </row>
    <row r="458" spans="2:6">
      <c r="B458" s="93"/>
      <c r="C458" s="44"/>
      <c r="D458" s="5"/>
      <c r="E458" s="13"/>
      <c r="F458" s="58"/>
    </row>
    <row r="459" spans="2:6">
      <c r="B459" s="93"/>
      <c r="C459" s="44"/>
      <c r="D459" s="5"/>
      <c r="E459" s="13"/>
      <c r="F459" s="58"/>
    </row>
    <row r="460" spans="2:6">
      <c r="B460" s="93"/>
      <c r="C460" s="44"/>
      <c r="D460" s="5"/>
      <c r="E460" s="13"/>
      <c r="F460" s="58"/>
    </row>
    <row r="461" spans="2:6">
      <c r="B461" s="93"/>
      <c r="C461" s="44"/>
      <c r="D461" s="5"/>
      <c r="E461" s="13"/>
      <c r="F461" s="58"/>
    </row>
    <row r="462" spans="2:6">
      <c r="B462" s="93"/>
      <c r="C462" s="44"/>
      <c r="D462" s="5"/>
      <c r="E462" s="13"/>
      <c r="F462" s="58"/>
    </row>
    <row r="463" spans="2:6">
      <c r="B463" s="93"/>
      <c r="C463" s="44"/>
      <c r="D463" s="5"/>
      <c r="E463" s="13"/>
      <c r="F463" s="58"/>
    </row>
    <row r="464" spans="2:6">
      <c r="B464" s="93"/>
      <c r="C464" s="44"/>
      <c r="D464" s="5"/>
      <c r="E464" s="13"/>
      <c r="F464" s="58"/>
    </row>
    <row r="465" spans="2:6">
      <c r="B465" s="93"/>
      <c r="C465" s="44"/>
      <c r="D465" s="5"/>
      <c r="E465" s="13"/>
      <c r="F465" s="58"/>
    </row>
    <row r="466" spans="2:6">
      <c r="B466" s="93"/>
      <c r="C466" s="44"/>
      <c r="D466" s="5"/>
      <c r="E466" s="13"/>
      <c r="F466" s="58"/>
    </row>
    <row r="467" spans="2:6">
      <c r="B467" s="93"/>
      <c r="C467" s="44"/>
      <c r="D467" s="5"/>
      <c r="E467" s="13"/>
      <c r="F467" s="58"/>
    </row>
    <row r="468" spans="2:6">
      <c r="B468" s="93"/>
      <c r="C468" s="44"/>
      <c r="D468" s="5"/>
      <c r="E468" s="13"/>
      <c r="F468" s="58"/>
    </row>
    <row r="469" spans="2:6">
      <c r="B469" s="93"/>
      <c r="C469" s="44"/>
      <c r="D469" s="5"/>
      <c r="E469" s="13"/>
      <c r="F469" s="58"/>
    </row>
    <row r="470" spans="2:6">
      <c r="B470" s="93"/>
      <c r="C470" s="44"/>
      <c r="D470" s="5"/>
      <c r="E470" s="13"/>
      <c r="F470" s="58"/>
    </row>
    <row r="471" spans="2:6">
      <c r="B471" s="93"/>
      <c r="C471" s="44"/>
      <c r="D471" s="5"/>
      <c r="E471" s="13"/>
      <c r="F471" s="58"/>
    </row>
    <row r="472" spans="2:6">
      <c r="B472" s="93"/>
      <c r="C472" s="44"/>
      <c r="D472" s="5"/>
      <c r="E472" s="13"/>
      <c r="F472" s="58"/>
    </row>
    <row r="473" spans="2:6">
      <c r="B473" s="93"/>
      <c r="C473" s="44"/>
      <c r="D473" s="5"/>
      <c r="E473" s="13"/>
      <c r="F473" s="58"/>
    </row>
    <row r="474" spans="2:6">
      <c r="B474" s="93"/>
      <c r="C474" s="44"/>
      <c r="D474" s="5"/>
      <c r="E474" s="13"/>
      <c r="F474" s="58"/>
    </row>
    <row r="475" spans="2:6">
      <c r="B475" s="93"/>
      <c r="C475" s="44"/>
      <c r="D475" s="5"/>
      <c r="E475" s="13"/>
      <c r="F475" s="58"/>
    </row>
    <row r="476" spans="2:6">
      <c r="B476" s="93"/>
      <c r="C476" s="44"/>
      <c r="D476" s="5"/>
      <c r="E476" s="13"/>
      <c r="F476" s="58"/>
    </row>
    <row r="477" spans="2:6">
      <c r="B477" s="93"/>
      <c r="C477" s="44"/>
      <c r="D477" s="5"/>
      <c r="E477" s="13"/>
      <c r="F477" s="58"/>
    </row>
    <row r="478" spans="2:6">
      <c r="B478" s="93"/>
      <c r="C478" s="44"/>
      <c r="D478" s="5"/>
      <c r="E478" s="13"/>
      <c r="F478" s="58"/>
    </row>
    <row r="479" spans="2:6">
      <c r="B479" s="93"/>
      <c r="C479" s="44"/>
      <c r="D479" s="5"/>
      <c r="E479" s="13"/>
      <c r="F479" s="58"/>
    </row>
    <row r="480" spans="2:6">
      <c r="B480" s="93"/>
      <c r="C480" s="44"/>
      <c r="D480" s="5"/>
      <c r="E480" s="13"/>
      <c r="F480" s="58"/>
    </row>
    <row r="481" spans="2:6">
      <c r="B481" s="93"/>
      <c r="C481" s="44"/>
      <c r="D481" s="5"/>
      <c r="E481" s="13"/>
      <c r="F481" s="58"/>
    </row>
    <row r="482" spans="2:6">
      <c r="B482" s="93"/>
      <c r="C482" s="44"/>
      <c r="D482" s="5"/>
      <c r="E482" s="13"/>
      <c r="F482" s="58"/>
    </row>
    <row r="483" spans="2:6">
      <c r="B483" s="93"/>
      <c r="C483" s="44"/>
      <c r="D483" s="5"/>
      <c r="E483" s="13"/>
      <c r="F483" s="58"/>
    </row>
    <row r="484" spans="2:6">
      <c r="B484" s="93"/>
      <c r="C484" s="44"/>
      <c r="D484" s="5"/>
      <c r="E484" s="13"/>
      <c r="F484" s="58"/>
    </row>
    <row r="485" spans="2:6">
      <c r="B485" s="93"/>
      <c r="C485" s="44"/>
      <c r="D485" s="5"/>
      <c r="E485" s="13"/>
      <c r="F485" s="58"/>
    </row>
    <row r="486" spans="2:6">
      <c r="B486" s="93"/>
      <c r="C486" s="44"/>
      <c r="D486" s="5"/>
      <c r="E486" s="13"/>
      <c r="F486" s="58"/>
    </row>
    <row r="487" spans="2:6">
      <c r="B487" s="93"/>
      <c r="C487" s="44"/>
      <c r="D487" s="5"/>
      <c r="E487" s="13"/>
      <c r="F487" s="58"/>
    </row>
    <row r="488" spans="2:6">
      <c r="B488" s="93"/>
      <c r="C488" s="44"/>
      <c r="D488" s="5"/>
      <c r="E488" s="13"/>
      <c r="F488" s="58"/>
    </row>
    <row r="489" spans="2:6">
      <c r="B489" s="93"/>
      <c r="C489" s="44"/>
      <c r="D489" s="5"/>
      <c r="E489" s="13"/>
      <c r="F489" s="58"/>
    </row>
    <row r="490" spans="2:6">
      <c r="B490" s="93"/>
      <c r="C490" s="44"/>
      <c r="D490" s="5"/>
      <c r="E490" s="13"/>
      <c r="F490" s="58"/>
    </row>
    <row r="491" spans="2:6">
      <c r="B491" s="93"/>
      <c r="C491" s="44"/>
      <c r="D491" s="5"/>
      <c r="E491" s="13"/>
      <c r="F491" s="58"/>
    </row>
    <row r="492" spans="2:6">
      <c r="B492" s="93"/>
      <c r="C492" s="44"/>
      <c r="D492" s="5"/>
      <c r="E492" s="13"/>
      <c r="F492" s="58"/>
    </row>
    <row r="493" spans="2:6">
      <c r="B493" s="93"/>
      <c r="C493" s="44"/>
      <c r="D493" s="5"/>
      <c r="E493" s="13"/>
      <c r="F493" s="58"/>
    </row>
    <row r="494" spans="2:6">
      <c r="B494" s="93"/>
      <c r="C494" s="44"/>
      <c r="D494" s="5"/>
      <c r="E494" s="13"/>
      <c r="F494" s="58"/>
    </row>
    <row r="495" spans="2:6">
      <c r="B495" s="93"/>
      <c r="C495" s="44"/>
      <c r="D495" s="5"/>
      <c r="E495" s="13"/>
      <c r="F495" s="58"/>
    </row>
    <row r="496" spans="2:6">
      <c r="B496" s="93"/>
      <c r="C496" s="44"/>
      <c r="D496" s="5"/>
      <c r="E496" s="13"/>
      <c r="F496" s="58"/>
    </row>
    <row r="497" spans="2:6">
      <c r="B497" s="93"/>
      <c r="C497" s="44"/>
      <c r="D497" s="5"/>
      <c r="E497" s="13"/>
      <c r="F497" s="58"/>
    </row>
    <row r="498" spans="2:6">
      <c r="B498" s="93"/>
      <c r="C498" s="44"/>
      <c r="D498" s="5"/>
      <c r="E498" s="13"/>
      <c r="F498" s="58"/>
    </row>
    <row r="499" spans="2:6">
      <c r="B499" s="93"/>
      <c r="C499" s="44"/>
      <c r="D499" s="5"/>
      <c r="E499" s="13"/>
      <c r="F499" s="58"/>
    </row>
    <row r="500" spans="2:6">
      <c r="B500" s="93"/>
      <c r="C500" s="44"/>
      <c r="D500" s="5"/>
      <c r="E500" s="13"/>
      <c r="F500" s="58"/>
    </row>
    <row r="501" spans="2:6">
      <c r="B501" s="93"/>
      <c r="C501" s="44"/>
      <c r="D501" s="5"/>
      <c r="E501" s="13"/>
      <c r="F501" s="58"/>
    </row>
    <row r="502" spans="2:6">
      <c r="B502" s="93"/>
      <c r="C502" s="44"/>
      <c r="D502" s="5"/>
      <c r="E502" s="13"/>
      <c r="F502" s="58"/>
    </row>
    <row r="503" spans="2:6">
      <c r="B503" s="93"/>
      <c r="C503" s="44"/>
      <c r="D503" s="5"/>
      <c r="E503" s="13"/>
      <c r="F503" s="58"/>
    </row>
    <row r="504" spans="2:6">
      <c r="B504" s="93"/>
      <c r="C504" s="44"/>
      <c r="D504" s="5"/>
      <c r="E504" s="13"/>
      <c r="F504" s="58"/>
    </row>
    <row r="505" spans="2:6">
      <c r="B505" s="93"/>
      <c r="C505" s="44"/>
      <c r="D505" s="5"/>
      <c r="E505" s="13"/>
      <c r="F505" s="58"/>
    </row>
    <row r="506" spans="2:6">
      <c r="B506" s="93"/>
      <c r="C506" s="44"/>
      <c r="D506" s="5"/>
      <c r="E506" s="13"/>
      <c r="F506" s="58"/>
    </row>
    <row r="507" spans="2:6">
      <c r="B507" s="93"/>
      <c r="C507" s="44"/>
      <c r="D507" s="5"/>
      <c r="E507" s="13"/>
      <c r="F507" s="58"/>
    </row>
    <row r="508" spans="2:6">
      <c r="B508" s="93"/>
      <c r="C508" s="44"/>
      <c r="D508" s="5"/>
      <c r="E508" s="13"/>
      <c r="F508" s="58"/>
    </row>
    <row r="509" spans="2:6">
      <c r="B509" s="93"/>
      <c r="C509" s="44"/>
      <c r="D509" s="5"/>
      <c r="E509" s="13"/>
      <c r="F509" s="58"/>
    </row>
    <row r="510" spans="2:6">
      <c r="B510" s="93"/>
      <c r="C510" s="44"/>
      <c r="D510" s="5"/>
      <c r="E510" s="13"/>
      <c r="F510" s="58"/>
    </row>
    <row r="511" spans="2:6">
      <c r="B511" s="93"/>
      <c r="C511" s="44"/>
      <c r="D511" s="5"/>
      <c r="E511" s="13"/>
      <c r="F511" s="58"/>
    </row>
    <row r="512" spans="2:6">
      <c r="B512" s="93"/>
      <c r="C512" s="44"/>
      <c r="D512" s="5"/>
      <c r="E512" s="13"/>
      <c r="F512" s="58"/>
    </row>
    <row r="513" spans="2:6">
      <c r="B513" s="93"/>
      <c r="C513" s="44"/>
      <c r="D513" s="5"/>
      <c r="E513" s="13"/>
      <c r="F513" s="58"/>
    </row>
    <row r="514" spans="2:6">
      <c r="B514" s="93"/>
      <c r="C514" s="44"/>
      <c r="D514" s="5"/>
      <c r="E514" s="13"/>
      <c r="F514" s="58"/>
    </row>
    <row r="515" spans="2:6">
      <c r="B515" s="93"/>
      <c r="C515" s="44"/>
      <c r="D515" s="5"/>
      <c r="E515" s="13"/>
      <c r="F515" s="58"/>
    </row>
    <row r="516" spans="2:6">
      <c r="B516" s="93"/>
      <c r="C516" s="44"/>
      <c r="D516" s="5"/>
      <c r="E516" s="13"/>
      <c r="F516" s="58"/>
    </row>
    <row r="517" spans="2:6">
      <c r="B517" s="93"/>
      <c r="C517" s="44"/>
      <c r="D517" s="5"/>
      <c r="E517" s="13"/>
      <c r="F517" s="58"/>
    </row>
    <row r="518" spans="2:6">
      <c r="B518" s="93"/>
      <c r="C518" s="44"/>
      <c r="D518" s="5"/>
      <c r="E518" s="13"/>
      <c r="F518" s="58"/>
    </row>
    <row r="519" spans="2:6">
      <c r="B519" s="93"/>
      <c r="C519" s="44"/>
      <c r="D519" s="5"/>
      <c r="E519" s="13"/>
      <c r="F519" s="58"/>
    </row>
    <row r="520" spans="2:6">
      <c r="B520" s="93"/>
      <c r="C520" s="44"/>
      <c r="D520" s="5"/>
      <c r="E520" s="13"/>
      <c r="F520" s="58"/>
    </row>
    <row r="521" spans="2:6">
      <c r="B521" s="93"/>
      <c r="C521" s="44"/>
      <c r="D521" s="5"/>
      <c r="E521" s="13"/>
      <c r="F521" s="58"/>
    </row>
    <row r="522" spans="2:6">
      <c r="B522" s="93"/>
      <c r="C522" s="44"/>
      <c r="D522" s="5"/>
      <c r="E522" s="13"/>
      <c r="F522" s="58"/>
    </row>
    <row r="523" spans="2:6">
      <c r="B523" s="93"/>
      <c r="C523" s="44"/>
      <c r="D523" s="5"/>
      <c r="E523" s="13"/>
      <c r="F523" s="58"/>
    </row>
    <row r="524" spans="2:6">
      <c r="B524" s="93"/>
      <c r="C524" s="44"/>
      <c r="D524" s="5"/>
      <c r="E524" s="13"/>
      <c r="F524" s="58"/>
    </row>
    <row r="525" spans="2:6">
      <c r="B525" s="93"/>
      <c r="C525" s="44"/>
      <c r="D525" s="5"/>
      <c r="E525" s="13"/>
      <c r="F525" s="58"/>
    </row>
    <row r="526" spans="2:6">
      <c r="B526" s="93"/>
      <c r="C526" s="44"/>
      <c r="D526" s="5"/>
      <c r="E526" s="13"/>
      <c r="F526" s="58"/>
    </row>
    <row r="527" spans="2:6">
      <c r="B527" s="93"/>
      <c r="C527" s="44"/>
      <c r="D527" s="5"/>
      <c r="E527" s="13"/>
      <c r="F527" s="58"/>
    </row>
    <row r="528" spans="2:6">
      <c r="B528" s="93"/>
      <c r="C528" s="44"/>
      <c r="D528" s="5"/>
      <c r="E528" s="13"/>
      <c r="F528" s="58"/>
    </row>
    <row r="529" spans="2:6">
      <c r="B529" s="93"/>
      <c r="C529" s="44"/>
      <c r="D529" s="5"/>
      <c r="E529" s="13"/>
      <c r="F529" s="58"/>
    </row>
    <row r="530" spans="2:6">
      <c r="B530" s="93"/>
      <c r="C530" s="44"/>
      <c r="D530" s="5"/>
      <c r="E530" s="13"/>
      <c r="F530" s="58"/>
    </row>
    <row r="531" spans="2:6">
      <c r="B531" s="93"/>
      <c r="C531" s="44"/>
      <c r="D531" s="5"/>
      <c r="E531" s="13"/>
      <c r="F531" s="58"/>
    </row>
    <row r="532" spans="2:6">
      <c r="D532" s="5"/>
    </row>
    <row r="533" spans="2:6">
      <c r="D533" s="5"/>
    </row>
  </sheetData>
  <mergeCells count="23">
    <mergeCell ref="E135:H135"/>
    <mergeCell ref="E129:H129"/>
    <mergeCell ref="E130:H130"/>
    <mergeCell ref="E131:H131"/>
    <mergeCell ref="E132:H132"/>
    <mergeCell ref="E133:H133"/>
    <mergeCell ref="E134:H134"/>
    <mergeCell ref="E128:H128"/>
    <mergeCell ref="B1:F1"/>
    <mergeCell ref="B2:C2"/>
    <mergeCell ref="D2:H2"/>
    <mergeCell ref="B3:F3"/>
    <mergeCell ref="B4:F4"/>
    <mergeCell ref="B5:B7"/>
    <mergeCell ref="C5:C7"/>
    <mergeCell ref="D5:D7"/>
    <mergeCell ref="E5:E7"/>
    <mergeCell ref="F5:F7"/>
    <mergeCell ref="G5:G7"/>
    <mergeCell ref="H5:H7"/>
    <mergeCell ref="E121:G121"/>
    <mergeCell ref="E122:G122"/>
    <mergeCell ref="E123:G123"/>
  </mergeCells>
  <printOptions horizontalCentered="1"/>
  <pageMargins left="0.78740157480314965" right="0.31496062992125984" top="0.6692913385826772" bottom="0.23622047244094491" header="0.31496062992125984" footer="0.27559055118110237"/>
  <pageSetup paperSize="9" scale="55" fitToHeight="6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8"/>
  <sheetViews>
    <sheetView topLeftCell="A73" zoomScale="95" zoomScaleNormal="95" zoomScaleSheetLayoutView="55" zoomScalePageLayoutView="55" workbookViewId="0">
      <selection activeCell="C85" sqref="C85"/>
    </sheetView>
  </sheetViews>
  <sheetFormatPr defaultRowHeight="12"/>
  <cols>
    <col min="1" max="1" width="7.140625" style="94" customWidth="1"/>
    <col min="2" max="2" width="15" style="94" customWidth="1"/>
    <col min="3" max="3" width="90.5703125" style="7" customWidth="1"/>
    <col min="4" max="4" width="5.7109375" style="10" customWidth="1"/>
    <col min="5" max="5" width="15.140625" style="52" customWidth="1"/>
    <col min="6" max="6" width="14.140625" style="79" customWidth="1"/>
    <col min="7" max="7" width="15.140625" style="79" customWidth="1"/>
    <col min="8" max="16384" width="9.140625" style="79"/>
  </cols>
  <sheetData>
    <row r="1" spans="1:8" ht="36" customHeight="1">
      <c r="A1" s="237" t="s">
        <v>255</v>
      </c>
      <c r="B1" s="237"/>
      <c r="C1" s="237"/>
      <c r="D1" s="237"/>
      <c r="E1" s="237"/>
      <c r="F1" s="237"/>
      <c r="G1" s="237"/>
    </row>
    <row r="2" spans="1:8" ht="30.75" customHeight="1">
      <c r="A2" s="238" t="s">
        <v>180</v>
      </c>
      <c r="B2" s="238"/>
      <c r="C2" s="240" t="s">
        <v>266</v>
      </c>
      <c r="D2" s="224"/>
      <c r="E2" s="224"/>
      <c r="F2" s="224"/>
      <c r="G2" s="224"/>
    </row>
    <row r="3" spans="1:8" ht="30.75" customHeight="1">
      <c r="A3" s="242" t="s">
        <v>191</v>
      </c>
      <c r="B3" s="242"/>
      <c r="C3" s="242"/>
      <c r="D3" s="242"/>
      <c r="E3" s="242"/>
      <c r="F3" s="242"/>
      <c r="G3" s="242"/>
    </row>
    <row r="4" spans="1:8" ht="14.25" customHeight="1">
      <c r="A4" s="106"/>
      <c r="B4" s="106"/>
      <c r="C4" s="168"/>
      <c r="D4" s="106"/>
      <c r="E4" s="106"/>
    </row>
    <row r="5" spans="1:8" ht="15" customHeight="1">
      <c r="A5" s="273" t="s">
        <v>18</v>
      </c>
      <c r="B5" s="273" t="s">
        <v>23</v>
      </c>
      <c r="C5" s="274" t="s">
        <v>22</v>
      </c>
      <c r="D5" s="273" t="s">
        <v>5</v>
      </c>
      <c r="E5" s="275" t="s">
        <v>6</v>
      </c>
      <c r="F5" s="270" t="s">
        <v>192</v>
      </c>
      <c r="G5" s="270" t="s">
        <v>24</v>
      </c>
    </row>
    <row r="6" spans="1:8" ht="14.25" customHeight="1">
      <c r="A6" s="271"/>
      <c r="B6" s="271"/>
      <c r="C6" s="271"/>
      <c r="D6" s="271"/>
      <c r="E6" s="271"/>
      <c r="F6" s="271"/>
      <c r="G6" s="271"/>
    </row>
    <row r="7" spans="1:8" s="3" customFormat="1" ht="14.25" customHeight="1">
      <c r="A7" s="272"/>
      <c r="B7" s="272"/>
      <c r="C7" s="272"/>
      <c r="D7" s="272"/>
      <c r="E7" s="272"/>
      <c r="F7" s="272"/>
      <c r="G7" s="272"/>
    </row>
    <row r="8" spans="1:8" s="4" customFormat="1" ht="12" customHeight="1">
      <c r="A8" s="169">
        <v>1</v>
      </c>
      <c r="B8" s="107">
        <v>2</v>
      </c>
      <c r="C8" s="108" t="s">
        <v>17</v>
      </c>
      <c r="D8" s="109">
        <v>4</v>
      </c>
      <c r="E8" s="108">
        <v>5</v>
      </c>
      <c r="F8" s="110">
        <v>6</v>
      </c>
      <c r="G8" s="110">
        <v>7</v>
      </c>
    </row>
    <row r="9" spans="1:8" ht="16.5" customHeight="1">
      <c r="A9" s="170" t="s">
        <v>193</v>
      </c>
      <c r="B9" s="260" t="s">
        <v>1</v>
      </c>
      <c r="C9" s="260"/>
      <c r="D9" s="260"/>
      <c r="E9" s="260"/>
      <c r="F9" s="261"/>
      <c r="G9" s="171">
        <f>SUM(G10:G58)</f>
        <v>3044.02</v>
      </c>
    </row>
    <row r="10" spans="1:8" ht="42.75">
      <c r="A10" s="187" t="s">
        <v>65</v>
      </c>
      <c r="B10" s="187" t="s">
        <v>194</v>
      </c>
      <c r="C10" s="190" t="s">
        <v>195</v>
      </c>
      <c r="D10" s="188" t="s">
        <v>267</v>
      </c>
      <c r="E10" s="115">
        <v>0.16500000000000001</v>
      </c>
      <c r="F10" s="135">
        <v>1</v>
      </c>
      <c r="G10" s="117">
        <f>ROUND(E10*F10,2)</f>
        <v>0.17</v>
      </c>
      <c r="H10" s="95"/>
    </row>
    <row r="11" spans="1:8" ht="14.25">
      <c r="A11" s="257" t="s">
        <v>66</v>
      </c>
      <c r="B11" s="257" t="s">
        <v>397</v>
      </c>
      <c r="C11" s="190" t="s">
        <v>398</v>
      </c>
      <c r="D11" s="277" t="s">
        <v>7</v>
      </c>
      <c r="E11" s="115">
        <v>168.35</v>
      </c>
      <c r="F11" s="116">
        <v>1</v>
      </c>
      <c r="G11" s="117">
        <f>ROUND(E11*F11,2)</f>
        <v>168.35</v>
      </c>
      <c r="H11" s="95"/>
    </row>
    <row r="12" spans="1:8" ht="14.25">
      <c r="A12" s="276"/>
      <c r="B12" s="276"/>
      <c r="C12" s="191" t="s">
        <v>399</v>
      </c>
      <c r="D12" s="272"/>
      <c r="E12" s="125"/>
      <c r="F12" s="134"/>
      <c r="G12" s="126"/>
      <c r="H12" s="95"/>
    </row>
    <row r="13" spans="1:8" ht="14.25">
      <c r="A13" s="257" t="s">
        <v>10</v>
      </c>
      <c r="B13" s="257" t="s">
        <v>400</v>
      </c>
      <c r="C13" s="190" t="s">
        <v>401</v>
      </c>
      <c r="D13" s="277" t="s">
        <v>7</v>
      </c>
      <c r="E13" s="115">
        <v>168.35</v>
      </c>
      <c r="F13" s="116">
        <v>1</v>
      </c>
      <c r="G13" s="117">
        <f>ROUND(E13*F13,2)</f>
        <v>168.35</v>
      </c>
      <c r="H13" s="95"/>
    </row>
    <row r="14" spans="1:8" ht="14.25">
      <c r="A14" s="276"/>
      <c r="B14" s="276"/>
      <c r="C14" s="191" t="s">
        <v>402</v>
      </c>
      <c r="D14" s="272"/>
      <c r="E14" s="125"/>
      <c r="F14" s="134"/>
      <c r="G14" s="126"/>
      <c r="H14" s="95"/>
    </row>
    <row r="15" spans="1:8" ht="14.25" customHeight="1">
      <c r="A15" s="257" t="s">
        <v>49</v>
      </c>
      <c r="B15" s="257" t="s">
        <v>405</v>
      </c>
      <c r="C15" s="190" t="s">
        <v>404</v>
      </c>
      <c r="D15" s="277" t="s">
        <v>7</v>
      </c>
      <c r="E15" s="115">
        <v>168.35</v>
      </c>
      <c r="F15" s="116">
        <v>1</v>
      </c>
      <c r="G15" s="117">
        <f>ROUND(E15*F15,2)</f>
        <v>168.35</v>
      </c>
      <c r="H15" s="95"/>
    </row>
    <row r="16" spans="1:8" ht="14.25">
      <c r="A16" s="276"/>
      <c r="B16" s="276"/>
      <c r="C16" s="191"/>
      <c r="D16" s="272"/>
      <c r="E16" s="125"/>
      <c r="F16" s="134"/>
      <c r="G16" s="126"/>
      <c r="H16" s="95"/>
    </row>
    <row r="17" spans="1:8" ht="20.25" customHeight="1">
      <c r="A17" s="257" t="s">
        <v>55</v>
      </c>
      <c r="B17" s="257" t="s">
        <v>406</v>
      </c>
      <c r="C17" s="190" t="s">
        <v>407</v>
      </c>
      <c r="D17" s="277" t="s">
        <v>7</v>
      </c>
      <c r="E17" s="115">
        <v>168.35</v>
      </c>
      <c r="F17" s="116">
        <v>1</v>
      </c>
      <c r="G17" s="117">
        <f>ROUND(E17*F17,2)</f>
        <v>168.35</v>
      </c>
      <c r="H17" s="95"/>
    </row>
    <row r="18" spans="1:8" ht="14.25">
      <c r="A18" s="276"/>
      <c r="B18" s="276"/>
      <c r="C18" s="191" t="s">
        <v>408</v>
      </c>
      <c r="D18" s="272"/>
      <c r="E18" s="125"/>
      <c r="F18" s="134"/>
      <c r="G18" s="126"/>
      <c r="H18" s="95"/>
    </row>
    <row r="19" spans="1:8" ht="14.25">
      <c r="A19" s="257" t="s">
        <v>56</v>
      </c>
      <c r="B19" s="257" t="s">
        <v>409</v>
      </c>
      <c r="C19" s="190" t="s">
        <v>410</v>
      </c>
      <c r="D19" s="277" t="s">
        <v>403</v>
      </c>
      <c r="E19" s="115">
        <v>47.137999999999998</v>
      </c>
      <c r="F19" s="116">
        <v>1</v>
      </c>
      <c r="G19" s="117">
        <f>ROUND(E19*F19,2)</f>
        <v>47.14</v>
      </c>
      <c r="H19" s="95"/>
    </row>
    <row r="20" spans="1:8" ht="14.25">
      <c r="A20" s="276"/>
      <c r="B20" s="276"/>
      <c r="C20" s="191" t="s">
        <v>474</v>
      </c>
      <c r="D20" s="272"/>
      <c r="E20" s="125"/>
      <c r="F20" s="134"/>
      <c r="G20" s="126"/>
      <c r="H20" s="95"/>
    </row>
    <row r="21" spans="1:8" ht="14.25" customHeight="1">
      <c r="A21" s="257" t="s">
        <v>59</v>
      </c>
      <c r="B21" s="257" t="s">
        <v>411</v>
      </c>
      <c r="C21" s="190" t="s">
        <v>413</v>
      </c>
      <c r="D21" s="277" t="s">
        <v>7</v>
      </c>
      <c r="E21" s="115">
        <v>168.35</v>
      </c>
      <c r="F21" s="116">
        <v>1</v>
      </c>
      <c r="G21" s="117">
        <f>ROUND(E21*F21,2)</f>
        <v>168.35</v>
      </c>
      <c r="H21" s="95"/>
    </row>
    <row r="22" spans="1:8" ht="14.25">
      <c r="A22" s="276"/>
      <c r="B22" s="276"/>
      <c r="C22" s="191"/>
      <c r="D22" s="272"/>
      <c r="E22" s="125"/>
      <c r="F22" s="134"/>
      <c r="G22" s="126"/>
      <c r="H22" s="95"/>
    </row>
    <row r="23" spans="1:8" ht="14.25" customHeight="1">
      <c r="A23" s="257" t="s">
        <v>67</v>
      </c>
      <c r="B23" s="257" t="s">
        <v>412</v>
      </c>
      <c r="C23" s="190" t="s">
        <v>414</v>
      </c>
      <c r="D23" s="277" t="s">
        <v>7</v>
      </c>
      <c r="E23" s="115">
        <v>168.35</v>
      </c>
      <c r="F23" s="116">
        <v>1</v>
      </c>
      <c r="G23" s="117">
        <f>ROUND(E23*F23,2)</f>
        <v>168.35</v>
      </c>
      <c r="H23" s="95"/>
    </row>
    <row r="24" spans="1:8" ht="14.25">
      <c r="A24" s="276"/>
      <c r="B24" s="276"/>
      <c r="C24" s="191"/>
      <c r="D24" s="272"/>
      <c r="E24" s="125"/>
      <c r="F24" s="134"/>
      <c r="G24" s="126"/>
      <c r="H24" s="95"/>
    </row>
    <row r="25" spans="1:8" ht="14.25">
      <c r="A25" s="257" t="s">
        <v>64</v>
      </c>
      <c r="B25" s="257" t="s">
        <v>415</v>
      </c>
      <c r="C25" s="190" t="s">
        <v>416</v>
      </c>
      <c r="D25" s="277" t="s">
        <v>7</v>
      </c>
      <c r="E25" s="115">
        <v>168.35</v>
      </c>
      <c r="F25" s="116">
        <v>1</v>
      </c>
      <c r="G25" s="117">
        <f>ROUND(E25*F25,2)</f>
        <v>168.35</v>
      </c>
      <c r="H25" s="95"/>
    </row>
    <row r="26" spans="1:8" ht="14.25">
      <c r="A26" s="276"/>
      <c r="B26" s="276"/>
      <c r="C26" s="191"/>
      <c r="D26" s="272"/>
      <c r="E26" s="125"/>
      <c r="F26" s="134"/>
      <c r="G26" s="126"/>
      <c r="H26" s="95"/>
    </row>
    <row r="27" spans="1:8" ht="14.25">
      <c r="A27" s="257" t="s">
        <v>68</v>
      </c>
      <c r="B27" s="257" t="s">
        <v>417</v>
      </c>
      <c r="C27" s="190" t="s">
        <v>418</v>
      </c>
      <c r="D27" s="277" t="s">
        <v>7</v>
      </c>
      <c r="E27" s="115">
        <v>168.35</v>
      </c>
      <c r="F27" s="116">
        <v>1</v>
      </c>
      <c r="G27" s="117">
        <f>ROUND(E27*F27,2)</f>
        <v>168.35</v>
      </c>
      <c r="H27" s="95"/>
    </row>
    <row r="28" spans="1:8" ht="14.25">
      <c r="A28" s="276"/>
      <c r="B28" s="276"/>
      <c r="C28" s="191"/>
      <c r="D28" s="272"/>
      <c r="E28" s="125"/>
      <c r="F28" s="134"/>
      <c r="G28" s="126"/>
      <c r="H28" s="95"/>
    </row>
    <row r="29" spans="1:8" ht="14.25" customHeight="1">
      <c r="A29" s="257" t="s">
        <v>69</v>
      </c>
      <c r="B29" s="257" t="s">
        <v>419</v>
      </c>
      <c r="C29" s="190" t="s">
        <v>420</v>
      </c>
      <c r="D29" s="277" t="s">
        <v>7</v>
      </c>
      <c r="E29" s="115">
        <v>168.35</v>
      </c>
      <c r="F29" s="116">
        <v>1</v>
      </c>
      <c r="G29" s="117">
        <f>ROUND(E29*F29,2)</f>
        <v>168.35</v>
      </c>
      <c r="H29" s="95"/>
    </row>
    <row r="30" spans="1:8" ht="14.25">
      <c r="A30" s="276"/>
      <c r="B30" s="276"/>
      <c r="C30" s="191"/>
      <c r="D30" s="272"/>
      <c r="E30" s="125"/>
      <c r="F30" s="134"/>
      <c r="G30" s="120"/>
      <c r="H30" s="95"/>
    </row>
    <row r="31" spans="1:8" ht="20.100000000000001" customHeight="1">
      <c r="A31" s="253" t="s">
        <v>89</v>
      </c>
      <c r="B31" s="253" t="s">
        <v>196</v>
      </c>
      <c r="C31" s="118" t="s">
        <v>480</v>
      </c>
      <c r="D31" s="256" t="s">
        <v>30</v>
      </c>
      <c r="E31" s="119"/>
      <c r="F31" s="136"/>
      <c r="G31" s="117"/>
      <c r="H31" s="95"/>
    </row>
    <row r="32" spans="1:8" ht="20.100000000000001" customHeight="1">
      <c r="A32" s="254"/>
      <c r="B32" s="254"/>
      <c r="C32" s="118" t="s">
        <v>421</v>
      </c>
      <c r="D32" s="254"/>
      <c r="E32" s="119"/>
      <c r="F32" s="136"/>
      <c r="G32" s="120"/>
      <c r="H32" s="95"/>
    </row>
    <row r="33" spans="1:11" ht="30.75" customHeight="1">
      <c r="A33" s="254"/>
      <c r="B33" s="254"/>
      <c r="C33" s="118" t="s">
        <v>422</v>
      </c>
      <c r="D33" s="254"/>
      <c r="E33" s="119">
        <v>351.32799999999997</v>
      </c>
      <c r="F33" s="136">
        <v>1</v>
      </c>
      <c r="G33" s="120">
        <f>ROUND(E33*F33,2)</f>
        <v>351.33</v>
      </c>
      <c r="H33" s="95"/>
    </row>
    <row r="34" spans="1:11" ht="20.100000000000001" customHeight="1">
      <c r="A34" s="254"/>
      <c r="B34" s="254"/>
      <c r="C34" s="118" t="s">
        <v>423</v>
      </c>
      <c r="D34" s="254"/>
      <c r="E34" s="119"/>
      <c r="F34" s="136"/>
      <c r="G34" s="120"/>
      <c r="H34" s="95"/>
    </row>
    <row r="35" spans="1:11" ht="20.100000000000001" customHeight="1">
      <c r="A35" s="254"/>
      <c r="B35" s="254"/>
      <c r="C35" s="118" t="s">
        <v>424</v>
      </c>
      <c r="D35" s="254"/>
      <c r="E35" s="119"/>
      <c r="F35" s="136"/>
      <c r="G35" s="120"/>
      <c r="H35" s="95"/>
    </row>
    <row r="36" spans="1:11" ht="20.100000000000001" customHeight="1">
      <c r="A36" s="255"/>
      <c r="B36" s="255"/>
      <c r="C36" s="118" t="s">
        <v>425</v>
      </c>
      <c r="D36" s="255"/>
      <c r="E36" s="119"/>
      <c r="F36" s="136"/>
      <c r="G36" s="120"/>
      <c r="H36" s="95"/>
    </row>
    <row r="37" spans="1:11" s="1" customFormat="1" ht="30" customHeight="1">
      <c r="A37" s="257" t="s">
        <v>90</v>
      </c>
      <c r="B37" s="258" t="s">
        <v>197</v>
      </c>
      <c r="C37" s="121" t="s">
        <v>198</v>
      </c>
      <c r="D37" s="259" t="s">
        <v>7</v>
      </c>
      <c r="E37" s="115"/>
      <c r="F37" s="195"/>
      <c r="G37" s="196"/>
      <c r="H37" s="122"/>
      <c r="K37" s="149"/>
    </row>
    <row r="38" spans="1:11" s="1" customFormat="1" ht="20.100000000000001" customHeight="1">
      <c r="A38" s="254"/>
      <c r="B38" s="254"/>
      <c r="C38" s="123" t="s">
        <v>426</v>
      </c>
      <c r="D38" s="254"/>
      <c r="E38" s="119"/>
      <c r="F38" s="192"/>
      <c r="G38" s="193"/>
      <c r="H38" s="122"/>
    </row>
    <row r="39" spans="1:11" s="1" customFormat="1" ht="20.100000000000001" customHeight="1">
      <c r="A39" s="254"/>
      <c r="B39" s="254"/>
      <c r="C39" s="123" t="s">
        <v>427</v>
      </c>
      <c r="D39" s="254"/>
      <c r="E39" s="119">
        <v>661.25</v>
      </c>
      <c r="F39" s="136">
        <v>1</v>
      </c>
      <c r="G39" s="120">
        <f>ROUND(E39*F39,2)</f>
        <v>661.25</v>
      </c>
      <c r="H39" s="122"/>
    </row>
    <row r="40" spans="1:11" s="1" customFormat="1" ht="20.100000000000001" customHeight="1">
      <c r="A40" s="254"/>
      <c r="B40" s="254"/>
      <c r="C40" s="123" t="s">
        <v>428</v>
      </c>
      <c r="D40" s="254"/>
      <c r="E40" s="119"/>
      <c r="F40" s="136"/>
      <c r="G40" s="193"/>
      <c r="H40" s="122"/>
    </row>
    <row r="41" spans="1:11" s="1" customFormat="1" ht="20.100000000000001" customHeight="1">
      <c r="A41" s="255"/>
      <c r="B41" s="255"/>
      <c r="C41" s="123" t="s">
        <v>429</v>
      </c>
      <c r="D41" s="255"/>
      <c r="E41" s="119"/>
      <c r="F41" s="136"/>
      <c r="G41" s="194"/>
      <c r="H41" s="122"/>
    </row>
    <row r="42" spans="1:11" s="1" customFormat="1" ht="20.100000000000001" customHeight="1">
      <c r="A42" s="257" t="s">
        <v>70</v>
      </c>
      <c r="B42" s="258" t="s">
        <v>199</v>
      </c>
      <c r="C42" s="114" t="s">
        <v>234</v>
      </c>
      <c r="D42" s="259" t="s">
        <v>30</v>
      </c>
      <c r="E42" s="115"/>
      <c r="F42" s="137"/>
      <c r="G42" s="193"/>
      <c r="H42" s="122"/>
    </row>
    <row r="43" spans="1:11" s="1" customFormat="1" ht="20.100000000000001" customHeight="1">
      <c r="A43" s="265"/>
      <c r="B43" s="265"/>
      <c r="C43" s="118" t="s">
        <v>430</v>
      </c>
      <c r="D43" s="265"/>
      <c r="E43" s="119">
        <v>31.905000000000001</v>
      </c>
      <c r="F43" s="138">
        <v>1</v>
      </c>
      <c r="G43" s="120">
        <f>ROUND(E43*F43,2)</f>
        <v>31.91</v>
      </c>
      <c r="H43" s="122"/>
    </row>
    <row r="44" spans="1:11" s="1" customFormat="1" ht="20.100000000000001" customHeight="1">
      <c r="A44" s="265"/>
      <c r="B44" s="265"/>
      <c r="C44" s="118" t="s">
        <v>431</v>
      </c>
      <c r="D44" s="265"/>
      <c r="E44" s="119"/>
      <c r="F44" s="138"/>
      <c r="G44" s="193"/>
      <c r="H44" s="122"/>
    </row>
    <row r="45" spans="1:11" s="1" customFormat="1" ht="20.100000000000001" customHeight="1">
      <c r="A45" s="266"/>
      <c r="B45" s="266"/>
      <c r="C45" s="118" t="s">
        <v>432</v>
      </c>
      <c r="D45" s="266"/>
      <c r="E45" s="119"/>
      <c r="F45" s="138"/>
      <c r="G45" s="193"/>
      <c r="H45" s="122"/>
    </row>
    <row r="46" spans="1:11" ht="20.100000000000001" customHeight="1">
      <c r="A46" s="257" t="s">
        <v>71</v>
      </c>
      <c r="B46" s="258" t="s">
        <v>199</v>
      </c>
      <c r="C46" s="114" t="s">
        <v>481</v>
      </c>
      <c r="D46" s="259" t="s">
        <v>30</v>
      </c>
      <c r="E46" s="115"/>
      <c r="F46" s="137"/>
      <c r="G46" s="196"/>
      <c r="H46" s="95"/>
    </row>
    <row r="47" spans="1:11" ht="20.100000000000001" customHeight="1">
      <c r="A47" s="265"/>
      <c r="B47" s="265"/>
      <c r="C47" s="118" t="s">
        <v>433</v>
      </c>
      <c r="D47" s="265"/>
      <c r="E47" s="119">
        <v>63.81</v>
      </c>
      <c r="F47" s="138">
        <v>1</v>
      </c>
      <c r="G47" s="120">
        <f>ROUND(E47*F47,2)</f>
        <v>63.81</v>
      </c>
      <c r="H47" s="95"/>
    </row>
    <row r="48" spans="1:11" ht="20.100000000000001" customHeight="1">
      <c r="A48" s="265"/>
      <c r="B48" s="265"/>
      <c r="C48" s="118" t="s">
        <v>434</v>
      </c>
      <c r="D48" s="265"/>
      <c r="E48" s="119"/>
      <c r="F48" s="138"/>
      <c r="G48" s="193"/>
      <c r="H48" s="95"/>
    </row>
    <row r="49" spans="1:9" ht="20.100000000000001" customHeight="1">
      <c r="A49" s="266"/>
      <c r="B49" s="266"/>
      <c r="C49" s="118" t="s">
        <v>435</v>
      </c>
      <c r="D49" s="266"/>
      <c r="E49" s="119"/>
      <c r="F49" s="138"/>
      <c r="G49" s="193"/>
      <c r="H49" s="95"/>
    </row>
    <row r="50" spans="1:9" ht="20.100000000000001" customHeight="1">
      <c r="A50" s="257" t="s">
        <v>91</v>
      </c>
      <c r="B50" s="257" t="s">
        <v>194</v>
      </c>
      <c r="C50" s="114" t="s">
        <v>200</v>
      </c>
      <c r="D50" s="259" t="s">
        <v>30</v>
      </c>
      <c r="E50" s="115"/>
      <c r="F50" s="137"/>
      <c r="G50" s="196"/>
      <c r="H50" s="95"/>
    </row>
    <row r="51" spans="1:9" ht="20.100000000000001" customHeight="1">
      <c r="A51" s="265"/>
      <c r="B51" s="265"/>
      <c r="C51" s="118" t="s">
        <v>436</v>
      </c>
      <c r="D51" s="265"/>
      <c r="E51" s="119"/>
      <c r="F51" s="138"/>
      <c r="G51" s="193"/>
      <c r="H51" s="95"/>
    </row>
    <row r="52" spans="1:9" ht="20.100000000000001" customHeight="1">
      <c r="A52" s="265"/>
      <c r="B52" s="265"/>
      <c r="C52" s="118" t="s">
        <v>437</v>
      </c>
      <c r="D52" s="265"/>
      <c r="E52" s="119"/>
      <c r="F52" s="138"/>
      <c r="G52" s="193"/>
      <c r="H52" s="95"/>
    </row>
    <row r="53" spans="1:9" ht="20.100000000000001" customHeight="1">
      <c r="A53" s="265"/>
      <c r="B53" s="265"/>
      <c r="C53" s="118" t="s">
        <v>438</v>
      </c>
      <c r="D53" s="265"/>
      <c r="E53" s="119"/>
      <c r="F53" s="138"/>
      <c r="G53" s="193"/>
      <c r="H53" s="95"/>
    </row>
    <row r="54" spans="1:9" ht="20.100000000000001" customHeight="1">
      <c r="A54" s="265"/>
      <c r="B54" s="265"/>
      <c r="C54" s="118" t="s">
        <v>439</v>
      </c>
      <c r="D54" s="265"/>
      <c r="E54" s="119">
        <v>223.26300000000001</v>
      </c>
      <c r="F54" s="138">
        <v>1</v>
      </c>
      <c r="G54" s="120">
        <f>ROUND(E54*F54,2)</f>
        <v>223.26</v>
      </c>
      <c r="H54" s="95"/>
    </row>
    <row r="55" spans="1:9" ht="20.100000000000001" customHeight="1">
      <c r="A55" s="265"/>
      <c r="B55" s="265"/>
      <c r="C55" s="118" t="s">
        <v>440</v>
      </c>
      <c r="D55" s="265"/>
      <c r="E55" s="119"/>
      <c r="F55" s="138"/>
      <c r="G55" s="193"/>
      <c r="H55" s="95"/>
    </row>
    <row r="56" spans="1:9" ht="20.100000000000001" customHeight="1">
      <c r="A56" s="265"/>
      <c r="B56" s="265"/>
      <c r="C56" s="118" t="s">
        <v>441</v>
      </c>
      <c r="D56" s="265"/>
      <c r="E56" s="119"/>
      <c r="F56" s="138"/>
      <c r="G56" s="193"/>
      <c r="H56" s="95"/>
    </row>
    <row r="57" spans="1:9" ht="20.100000000000001" customHeight="1">
      <c r="A57" s="266"/>
      <c r="B57" s="266"/>
      <c r="C57" s="124" t="s">
        <v>442</v>
      </c>
      <c r="D57" s="266"/>
      <c r="E57" s="125"/>
      <c r="F57" s="197"/>
      <c r="G57" s="193"/>
      <c r="H57" s="95"/>
    </row>
    <row r="58" spans="1:9" ht="28.5">
      <c r="A58" s="131" t="s">
        <v>201</v>
      </c>
      <c r="B58" s="131" t="s">
        <v>235</v>
      </c>
      <c r="C58" s="128" t="s">
        <v>239</v>
      </c>
      <c r="D58" s="131" t="s">
        <v>236</v>
      </c>
      <c r="E58" s="113">
        <v>150</v>
      </c>
      <c r="F58" s="143">
        <v>1</v>
      </c>
      <c r="G58" s="61">
        <f>ROUND(E58*F58,2)</f>
        <v>150</v>
      </c>
      <c r="H58" s="95"/>
    </row>
    <row r="59" spans="1:9" ht="20.25" customHeight="1">
      <c r="A59" s="127" t="s">
        <v>482</v>
      </c>
      <c r="B59" s="262" t="s">
        <v>228</v>
      </c>
      <c r="C59" s="263"/>
      <c r="D59" s="263"/>
      <c r="E59" s="263"/>
      <c r="F59" s="264"/>
      <c r="G59" s="140">
        <f>SUM(G60:G77)</f>
        <v>525.70000000000005</v>
      </c>
      <c r="H59" s="95"/>
    </row>
    <row r="60" spans="1:9" ht="28.5">
      <c r="A60" s="64" t="s">
        <v>203</v>
      </c>
      <c r="B60" s="64" t="s">
        <v>443</v>
      </c>
      <c r="C60" s="211" t="s">
        <v>444</v>
      </c>
      <c r="D60" s="212" t="s">
        <v>230</v>
      </c>
      <c r="E60" s="141">
        <v>4</v>
      </c>
      <c r="F60" s="215">
        <v>1</v>
      </c>
      <c r="G60" s="61">
        <f>ROUND(E60*F60,2)</f>
        <v>4</v>
      </c>
      <c r="H60" s="95"/>
    </row>
    <row r="61" spans="1:9" ht="28.5">
      <c r="A61" s="64" t="s">
        <v>204</v>
      </c>
      <c r="B61" s="64" t="s">
        <v>445</v>
      </c>
      <c r="C61" s="211" t="s">
        <v>483</v>
      </c>
      <c r="D61" s="79"/>
      <c r="E61" s="141">
        <v>5</v>
      </c>
      <c r="F61" s="215">
        <v>1</v>
      </c>
      <c r="G61" s="61">
        <f>ROUND(E61*F61,2)</f>
        <v>5</v>
      </c>
      <c r="H61" s="95"/>
      <c r="I61" s="218"/>
    </row>
    <row r="62" spans="1:9" ht="28.5">
      <c r="A62" s="64" t="s">
        <v>205</v>
      </c>
      <c r="B62" s="64" t="s">
        <v>194</v>
      </c>
      <c r="C62" s="211" t="s">
        <v>484</v>
      </c>
      <c r="D62" s="212" t="s">
        <v>230</v>
      </c>
      <c r="E62" s="141">
        <v>1</v>
      </c>
      <c r="F62" s="215">
        <v>1</v>
      </c>
      <c r="G62" s="61">
        <f>ROUND(E62*F62,2)</f>
        <v>1</v>
      </c>
      <c r="H62" s="95"/>
      <c r="I62" s="218"/>
    </row>
    <row r="63" spans="1:9" ht="28.5">
      <c r="A63" s="64" t="s">
        <v>206</v>
      </c>
      <c r="B63" s="64" t="s">
        <v>210</v>
      </c>
      <c r="C63" s="86" t="s">
        <v>211</v>
      </c>
      <c r="D63" s="51" t="s">
        <v>0</v>
      </c>
      <c r="E63" s="141">
        <v>6</v>
      </c>
      <c r="F63" s="61">
        <v>1</v>
      </c>
      <c r="G63" s="61">
        <f>ROUND(E63*F63,2)</f>
        <v>6</v>
      </c>
      <c r="H63" s="95"/>
      <c r="I63" s="218"/>
    </row>
    <row r="64" spans="1:9" ht="28.5">
      <c r="A64" s="64" t="s">
        <v>207</v>
      </c>
      <c r="B64" s="64" t="s">
        <v>213</v>
      </c>
      <c r="C64" s="86" t="s">
        <v>240</v>
      </c>
      <c r="D64" s="51" t="s">
        <v>0</v>
      </c>
      <c r="E64" s="141">
        <v>6</v>
      </c>
      <c r="F64" s="61">
        <v>1</v>
      </c>
      <c r="G64" s="61">
        <f t="shared" ref="G64:G77" si="0">ROUND(E64*F64,2)</f>
        <v>6</v>
      </c>
      <c r="H64" s="95"/>
      <c r="I64" s="218"/>
    </row>
    <row r="65" spans="1:9" ht="28.5">
      <c r="A65" s="64" t="s">
        <v>208</v>
      </c>
      <c r="B65" s="64" t="s">
        <v>215</v>
      </c>
      <c r="C65" s="50" t="s">
        <v>241</v>
      </c>
      <c r="D65" s="51" t="s">
        <v>0</v>
      </c>
      <c r="E65" s="141">
        <v>7</v>
      </c>
      <c r="F65" s="61">
        <v>1</v>
      </c>
      <c r="G65" s="61">
        <f t="shared" si="0"/>
        <v>7</v>
      </c>
      <c r="H65" s="95"/>
    </row>
    <row r="66" spans="1:9" ht="28.5">
      <c r="A66" s="64" t="s">
        <v>209</v>
      </c>
      <c r="B66" s="64" t="s">
        <v>446</v>
      </c>
      <c r="C66" s="50" t="s">
        <v>242</v>
      </c>
      <c r="D66" s="51" t="s">
        <v>21</v>
      </c>
      <c r="E66" s="141">
        <v>3.5</v>
      </c>
      <c r="F66" s="61">
        <v>1</v>
      </c>
      <c r="G66" s="61">
        <f t="shared" si="0"/>
        <v>3.5</v>
      </c>
      <c r="H66" s="95"/>
    </row>
    <row r="67" spans="1:9" ht="28.5">
      <c r="A67" s="64" t="s">
        <v>212</v>
      </c>
      <c r="B67" s="64" t="s">
        <v>447</v>
      </c>
      <c r="C67" s="50" t="s">
        <v>448</v>
      </c>
      <c r="D67" s="51" t="s">
        <v>21</v>
      </c>
      <c r="E67" s="141">
        <v>3.5</v>
      </c>
      <c r="F67" s="61">
        <v>1</v>
      </c>
      <c r="G67" s="61">
        <f t="shared" ref="G67:G68" si="1">ROUND(E67*F67,2)</f>
        <v>3.5</v>
      </c>
      <c r="H67" s="95"/>
    </row>
    <row r="68" spans="1:9" ht="28.5">
      <c r="A68" s="64" t="s">
        <v>214</v>
      </c>
      <c r="B68" s="64" t="s">
        <v>217</v>
      </c>
      <c r="C68" s="50" t="s">
        <v>449</v>
      </c>
      <c r="D68" s="51" t="s">
        <v>21</v>
      </c>
      <c r="E68" s="141">
        <v>17.5</v>
      </c>
      <c r="F68" s="61">
        <v>1</v>
      </c>
      <c r="G68" s="61">
        <f t="shared" si="1"/>
        <v>17.5</v>
      </c>
      <c r="H68" s="95"/>
    </row>
    <row r="69" spans="1:9" ht="28.5">
      <c r="A69" s="64" t="s">
        <v>216</v>
      </c>
      <c r="B69" s="64" t="s">
        <v>218</v>
      </c>
      <c r="C69" s="50" t="s">
        <v>450</v>
      </c>
      <c r="D69" s="51" t="s">
        <v>21</v>
      </c>
      <c r="E69" s="141">
        <v>141</v>
      </c>
      <c r="F69" s="61">
        <v>1</v>
      </c>
      <c r="G69" s="61">
        <f t="shared" si="0"/>
        <v>141</v>
      </c>
      <c r="H69" s="95"/>
    </row>
    <row r="70" spans="1:9" ht="28.5">
      <c r="A70" s="64" t="s">
        <v>257</v>
      </c>
      <c r="B70" s="64" t="s">
        <v>217</v>
      </c>
      <c r="C70" s="50" t="s">
        <v>451</v>
      </c>
      <c r="D70" s="51" t="s">
        <v>21</v>
      </c>
      <c r="E70" s="141">
        <v>0.7</v>
      </c>
      <c r="F70" s="61">
        <v>1</v>
      </c>
      <c r="G70" s="61">
        <f t="shared" si="0"/>
        <v>0.7</v>
      </c>
      <c r="H70" s="95"/>
    </row>
    <row r="71" spans="1:9" ht="28.5">
      <c r="A71" s="64" t="s">
        <v>454</v>
      </c>
      <c r="B71" s="64" t="s">
        <v>219</v>
      </c>
      <c r="C71" s="50" t="s">
        <v>452</v>
      </c>
      <c r="D71" s="51" t="s">
        <v>0</v>
      </c>
      <c r="E71" s="141">
        <v>2</v>
      </c>
      <c r="F71" s="61">
        <v>1</v>
      </c>
      <c r="G71" s="61">
        <f t="shared" si="0"/>
        <v>2</v>
      </c>
      <c r="H71" s="95"/>
    </row>
    <row r="72" spans="1:9" ht="28.5">
      <c r="A72" s="64" t="s">
        <v>455</v>
      </c>
      <c r="B72" s="51" t="s">
        <v>220</v>
      </c>
      <c r="C72" s="142" t="s">
        <v>453</v>
      </c>
      <c r="D72" s="51" t="s">
        <v>21</v>
      </c>
      <c r="E72" s="141">
        <v>141</v>
      </c>
      <c r="F72" s="61">
        <v>1</v>
      </c>
      <c r="G72" s="61">
        <f t="shared" si="0"/>
        <v>141</v>
      </c>
      <c r="H72" s="95"/>
    </row>
    <row r="73" spans="1:9" ht="28.5">
      <c r="A73" s="64" t="s">
        <v>456</v>
      </c>
      <c r="B73" s="51" t="s">
        <v>460</v>
      </c>
      <c r="C73" s="86" t="s">
        <v>461</v>
      </c>
      <c r="D73" s="51" t="s">
        <v>21</v>
      </c>
      <c r="E73" s="141">
        <v>21</v>
      </c>
      <c r="F73" s="61">
        <v>1</v>
      </c>
      <c r="G73" s="61">
        <f t="shared" si="0"/>
        <v>21</v>
      </c>
      <c r="H73" s="95"/>
    </row>
    <row r="74" spans="1:9" ht="28.5">
      <c r="A74" s="64" t="s">
        <v>457</v>
      </c>
      <c r="B74" s="64" t="s">
        <v>223</v>
      </c>
      <c r="C74" s="50" t="s">
        <v>224</v>
      </c>
      <c r="D74" s="51" t="s">
        <v>21</v>
      </c>
      <c r="E74" s="141">
        <v>141</v>
      </c>
      <c r="F74" s="61">
        <v>1</v>
      </c>
      <c r="G74" s="61">
        <f t="shared" si="0"/>
        <v>141</v>
      </c>
      <c r="H74" s="95"/>
    </row>
    <row r="75" spans="1:9" ht="28.5">
      <c r="A75" s="64" t="s">
        <v>458</v>
      </c>
      <c r="B75" s="64" t="s">
        <v>221</v>
      </c>
      <c r="C75" s="50" t="s">
        <v>222</v>
      </c>
      <c r="D75" s="51" t="s">
        <v>21</v>
      </c>
      <c r="E75" s="141">
        <v>17.5</v>
      </c>
      <c r="F75" s="61">
        <v>1</v>
      </c>
      <c r="G75" s="61">
        <f t="shared" si="0"/>
        <v>17.5</v>
      </c>
      <c r="H75" s="95"/>
    </row>
    <row r="76" spans="1:9" ht="28.5">
      <c r="A76" s="64" t="s">
        <v>459</v>
      </c>
      <c r="B76" s="64" t="s">
        <v>243</v>
      </c>
      <c r="C76" s="50" t="s">
        <v>244</v>
      </c>
      <c r="D76" s="51" t="s">
        <v>21</v>
      </c>
      <c r="E76" s="141">
        <v>7</v>
      </c>
      <c r="F76" s="61">
        <v>1</v>
      </c>
      <c r="G76" s="61">
        <f t="shared" si="0"/>
        <v>7</v>
      </c>
      <c r="H76" s="95"/>
    </row>
    <row r="77" spans="1:9" ht="28.5">
      <c r="A77" s="64" t="s">
        <v>475</v>
      </c>
      <c r="B77" s="131" t="s">
        <v>196</v>
      </c>
      <c r="C77" s="111" t="s">
        <v>225</v>
      </c>
      <c r="D77" s="112" t="s">
        <v>202</v>
      </c>
      <c r="E77" s="129">
        <v>1</v>
      </c>
      <c r="F77" s="130">
        <v>1</v>
      </c>
      <c r="G77" s="61">
        <f t="shared" si="0"/>
        <v>1</v>
      </c>
      <c r="H77" s="95"/>
    </row>
    <row r="78" spans="1:9" ht="14.25">
      <c r="A78" s="198"/>
      <c r="B78" s="199"/>
      <c r="C78" s="200"/>
      <c r="D78" s="201"/>
      <c r="E78" s="202"/>
      <c r="F78" s="203"/>
      <c r="G78" s="204"/>
      <c r="H78" s="95"/>
    </row>
    <row r="79" spans="1:9" ht="14.25">
      <c r="A79" s="198"/>
      <c r="B79" s="205"/>
      <c r="C79" s="200"/>
      <c r="D79" s="201"/>
      <c r="E79" s="202"/>
      <c r="F79" s="203"/>
      <c r="G79" s="204"/>
      <c r="H79" s="95"/>
      <c r="I79" s="79">
        <v>3</v>
      </c>
    </row>
    <row r="80" spans="1:9" s="1" customFormat="1" ht="8.25" customHeight="1">
      <c r="A80" s="206"/>
      <c r="B80" s="206"/>
      <c r="C80" s="207"/>
      <c r="D80" s="208"/>
      <c r="E80" s="209"/>
      <c r="F80" s="122"/>
      <c r="G80" s="122"/>
      <c r="H80" s="122"/>
    </row>
    <row r="81" spans="1:10" ht="6" hidden="1" customHeight="1">
      <c r="A81" s="96"/>
      <c r="B81" s="96"/>
      <c r="C81" s="97"/>
      <c r="D81" s="210"/>
      <c r="E81" s="210"/>
      <c r="F81" s="122"/>
      <c r="G81" s="95"/>
      <c r="H81" s="95"/>
    </row>
    <row r="82" spans="1:10" ht="15.75">
      <c r="A82" s="96"/>
      <c r="B82" s="96"/>
      <c r="C82" s="267" t="s">
        <v>25</v>
      </c>
      <c r="D82" s="268"/>
      <c r="E82" s="269"/>
      <c r="F82" s="213"/>
      <c r="G82" s="139">
        <f>G59+G9</f>
        <v>3569.72</v>
      </c>
      <c r="H82" s="172"/>
      <c r="I82" s="167"/>
      <c r="J82" s="167"/>
    </row>
    <row r="83" spans="1:10" ht="15.75">
      <c r="A83" s="96"/>
      <c r="B83" s="96"/>
      <c r="C83" s="267" t="s">
        <v>245</v>
      </c>
      <c r="D83" s="268"/>
      <c r="E83" s="269"/>
      <c r="F83" s="213"/>
      <c r="G83" s="139">
        <f>ROUND(0.23*G82,2)</f>
        <v>821.04</v>
      </c>
      <c r="H83" s="95"/>
    </row>
    <row r="84" spans="1:10" ht="15.75">
      <c r="A84" s="96"/>
      <c r="B84" s="96"/>
      <c r="C84" s="267" t="s">
        <v>26</v>
      </c>
      <c r="D84" s="268"/>
      <c r="E84" s="269"/>
      <c r="F84" s="213"/>
      <c r="G84" s="139">
        <f>SUM(G82:G83)</f>
        <v>4390.76</v>
      </c>
      <c r="H84" s="95"/>
    </row>
    <row r="85" spans="1:10" ht="15.75">
      <c r="A85" s="144"/>
      <c r="B85" s="144"/>
      <c r="C85" s="146"/>
      <c r="D85" s="147"/>
      <c r="E85" s="148"/>
      <c r="F85" s="1"/>
      <c r="H85" s="95"/>
    </row>
    <row r="86" spans="1:10" ht="15.75">
      <c r="A86" s="144"/>
      <c r="B86" s="144"/>
      <c r="C86" s="146"/>
      <c r="D86" s="189"/>
      <c r="E86" s="148"/>
      <c r="F86" s="1"/>
      <c r="H86" s="95"/>
    </row>
    <row r="87" spans="1:10" ht="15.75">
      <c r="A87" s="144"/>
      <c r="B87" s="144"/>
      <c r="C87" s="146"/>
      <c r="D87" s="189"/>
      <c r="E87" s="148"/>
      <c r="F87" s="1"/>
      <c r="H87" s="95"/>
    </row>
    <row r="88" spans="1:10" ht="15.75">
      <c r="A88" s="144"/>
      <c r="B88" s="144"/>
      <c r="C88" s="146"/>
      <c r="D88" s="189"/>
      <c r="E88" s="148"/>
      <c r="F88" s="1"/>
      <c r="H88" s="95"/>
    </row>
    <row r="89" spans="1:10" ht="15.75">
      <c r="A89" s="144"/>
      <c r="B89" s="144"/>
      <c r="C89" s="146"/>
      <c r="D89" s="189"/>
      <c r="E89" s="148"/>
      <c r="F89" s="1"/>
      <c r="H89" s="95"/>
    </row>
    <row r="90" spans="1:10" ht="15.75">
      <c r="A90" s="14"/>
      <c r="B90" s="14"/>
      <c r="C90" s="15"/>
      <c r="D90" s="102"/>
      <c r="E90" s="53"/>
      <c r="F90" s="1"/>
    </row>
    <row r="91" spans="1:10" ht="15.75">
      <c r="A91" s="14"/>
      <c r="B91" s="14"/>
      <c r="C91" s="157"/>
      <c r="D91" s="158" t="s">
        <v>226</v>
      </c>
      <c r="E91" s="159"/>
      <c r="F91" s="105"/>
      <c r="G91" s="105"/>
    </row>
    <row r="92" spans="1:10" ht="15.75">
      <c r="A92" s="14"/>
      <c r="B92" s="14"/>
      <c r="C92" s="157"/>
      <c r="D92" s="158" t="s">
        <v>121</v>
      </c>
      <c r="E92" s="159"/>
      <c r="F92" s="103"/>
      <c r="G92" s="103"/>
    </row>
    <row r="93" spans="1:10" ht="15.75">
      <c r="A93" s="14"/>
      <c r="B93" s="14"/>
      <c r="C93" s="157"/>
      <c r="D93" s="158"/>
      <c r="E93" s="159"/>
      <c r="F93" s="103"/>
      <c r="G93" s="103"/>
    </row>
    <row r="94" spans="1:10" ht="15.75">
      <c r="A94" s="14"/>
      <c r="B94" s="14"/>
      <c r="C94" s="157"/>
      <c r="D94" s="158"/>
      <c r="E94" s="159"/>
      <c r="F94" s="103"/>
      <c r="G94" s="103"/>
    </row>
    <row r="95" spans="1:10" ht="15.75">
      <c r="A95" s="14"/>
      <c r="B95" s="14"/>
      <c r="C95" s="157"/>
      <c r="D95" s="158" t="s">
        <v>227</v>
      </c>
      <c r="E95" s="159"/>
      <c r="F95" s="103"/>
      <c r="G95" s="103"/>
    </row>
    <row r="96" spans="1:10" ht="14.25" customHeight="1">
      <c r="A96" s="14"/>
      <c r="B96" s="14"/>
      <c r="C96" s="157"/>
      <c r="D96" s="158" t="s">
        <v>123</v>
      </c>
      <c r="E96" s="159"/>
      <c r="F96" s="103"/>
      <c r="G96" s="103"/>
    </row>
    <row r="97" spans="1:9" ht="15.75">
      <c r="A97" s="14"/>
      <c r="B97" s="14"/>
      <c r="F97" s="103"/>
      <c r="G97" s="103"/>
    </row>
    <row r="98" spans="1:9" ht="15.75">
      <c r="A98" s="14"/>
      <c r="B98" s="14"/>
      <c r="C98" s="15"/>
      <c r="D98" s="251"/>
      <c r="E98" s="252"/>
      <c r="F98" s="252"/>
      <c r="G98" s="252"/>
    </row>
    <row r="99" spans="1:9" ht="15.75">
      <c r="A99" s="14"/>
      <c r="B99" s="14"/>
      <c r="C99" s="132"/>
      <c r="D99" s="102"/>
      <c r="E99" s="53"/>
      <c r="F99" s="1"/>
    </row>
    <row r="100" spans="1:9" ht="15.75">
      <c r="A100" s="14"/>
      <c r="B100" s="14"/>
      <c r="C100" s="15"/>
      <c r="D100" s="102"/>
      <c r="E100" s="53"/>
      <c r="F100" s="1"/>
    </row>
    <row r="101" spans="1:9" ht="15.75">
      <c r="A101" s="14"/>
      <c r="B101" s="14"/>
      <c r="C101" s="15"/>
      <c r="D101" s="102"/>
      <c r="E101" s="53"/>
      <c r="F101" s="1"/>
    </row>
    <row r="102" spans="1:9" ht="15.75">
      <c r="A102" s="14"/>
      <c r="B102" s="14"/>
      <c r="C102" s="15"/>
      <c r="D102" s="102"/>
      <c r="E102" s="53"/>
      <c r="F102" s="1"/>
    </row>
    <row r="103" spans="1:9" ht="15.75">
      <c r="A103" s="14"/>
      <c r="B103" s="14"/>
      <c r="C103" s="15"/>
      <c r="D103" s="102"/>
      <c r="E103" s="53"/>
      <c r="F103" s="1"/>
    </row>
    <row r="104" spans="1:9" ht="15.75">
      <c r="A104" s="14"/>
      <c r="B104" s="14"/>
      <c r="C104" s="15"/>
      <c r="D104" s="102"/>
      <c r="E104" s="53"/>
      <c r="F104" s="1"/>
    </row>
    <row r="105" spans="1:9" ht="15.75">
      <c r="A105" s="14"/>
      <c r="B105" s="14"/>
      <c r="C105" s="15"/>
      <c r="D105" s="102"/>
      <c r="E105" s="53"/>
      <c r="F105" s="1"/>
    </row>
    <row r="106" spans="1:9" ht="15.75">
      <c r="A106" s="14"/>
      <c r="B106" s="14"/>
      <c r="C106" s="15"/>
      <c r="D106" s="102"/>
      <c r="E106" s="53"/>
      <c r="F106" s="1"/>
    </row>
    <row r="107" spans="1:9" ht="15.75">
      <c r="A107" s="14"/>
      <c r="B107" s="14"/>
      <c r="C107" s="15"/>
      <c r="D107" s="102"/>
      <c r="E107" s="53"/>
      <c r="F107" s="1"/>
    </row>
    <row r="108" spans="1:9" ht="15.75">
      <c r="A108" s="14"/>
      <c r="B108" s="14"/>
      <c r="C108" s="238"/>
      <c r="D108" s="238"/>
      <c r="E108" s="238"/>
      <c r="F108" s="238"/>
      <c r="G108" s="238"/>
      <c r="H108" s="238"/>
      <c r="I108" s="238"/>
    </row>
    <row r="109" spans="1:9" ht="15.75">
      <c r="A109" s="14"/>
      <c r="B109" s="14"/>
      <c r="C109" s="104"/>
      <c r="D109" s="104"/>
      <c r="E109" s="104"/>
      <c r="F109" s="104"/>
      <c r="G109" s="104"/>
      <c r="H109" s="104"/>
      <c r="I109" s="104"/>
    </row>
    <row r="110" spans="1:9" ht="18">
      <c r="A110" s="14"/>
      <c r="B110" s="14"/>
      <c r="C110" s="242"/>
      <c r="D110" s="242"/>
      <c r="E110" s="242"/>
      <c r="F110" s="242"/>
      <c r="G110" s="242"/>
      <c r="H110" s="242"/>
      <c r="I110" s="242"/>
    </row>
    <row r="111" spans="1:9" ht="15.75">
      <c r="A111" s="14"/>
      <c r="B111" s="14"/>
      <c r="C111" s="15"/>
      <c r="D111" s="102"/>
      <c r="E111" s="53"/>
      <c r="F111" s="1"/>
    </row>
    <row r="112" spans="1:9" ht="15.75">
      <c r="A112" s="14"/>
      <c r="B112" s="14"/>
      <c r="C112" s="15"/>
      <c r="D112" s="102"/>
      <c r="E112" s="53"/>
      <c r="F112" s="1"/>
    </row>
    <row r="113" spans="1:6" ht="15.75">
      <c r="A113" s="14"/>
      <c r="B113" s="14"/>
      <c r="C113" s="15"/>
      <c r="D113" s="102"/>
      <c r="E113" s="53"/>
      <c r="F113" s="1"/>
    </row>
    <row r="114" spans="1:6" ht="15.75">
      <c r="A114" s="14"/>
      <c r="B114" s="14"/>
      <c r="C114" s="15"/>
      <c r="D114" s="102"/>
      <c r="E114" s="53"/>
      <c r="F114" s="1"/>
    </row>
    <row r="115" spans="1:6" ht="15.75">
      <c r="A115" s="14"/>
      <c r="B115" s="14"/>
      <c r="C115" s="15"/>
      <c r="D115" s="102"/>
      <c r="E115" s="53"/>
      <c r="F115" s="1"/>
    </row>
    <row r="116" spans="1:6" ht="15.75">
      <c r="A116" s="14"/>
      <c r="B116" s="14"/>
      <c r="C116" s="15"/>
      <c r="D116" s="102"/>
      <c r="E116" s="53"/>
      <c r="F116" s="1"/>
    </row>
    <row r="117" spans="1:6" ht="15.75">
      <c r="A117" s="14"/>
      <c r="B117" s="14"/>
      <c r="C117" s="15"/>
      <c r="D117" s="102"/>
      <c r="E117" s="53"/>
      <c r="F117" s="1"/>
    </row>
    <row r="118" spans="1:6" ht="15.75">
      <c r="A118" s="14"/>
      <c r="B118" s="14"/>
      <c r="C118" s="15"/>
      <c r="D118" s="102"/>
      <c r="E118" s="53"/>
      <c r="F118" s="1"/>
    </row>
    <row r="119" spans="1:6" ht="15.75">
      <c r="A119" s="14"/>
      <c r="B119" s="14"/>
      <c r="C119" s="15"/>
      <c r="D119" s="102"/>
      <c r="E119" s="53"/>
      <c r="F119" s="1"/>
    </row>
    <row r="120" spans="1:6" ht="15.75">
      <c r="A120" s="14"/>
      <c r="B120" s="14"/>
      <c r="C120" s="15"/>
      <c r="D120" s="102"/>
      <c r="E120" s="53"/>
      <c r="F120" s="1"/>
    </row>
    <row r="121" spans="1:6" ht="15.75">
      <c r="A121" s="14"/>
      <c r="B121" s="14"/>
      <c r="C121" s="15"/>
      <c r="D121" s="102"/>
      <c r="E121" s="53"/>
      <c r="F121" s="1"/>
    </row>
    <row r="122" spans="1:6" ht="15.75">
      <c r="A122" s="14"/>
      <c r="B122" s="14"/>
      <c r="C122" s="15"/>
      <c r="D122" s="102"/>
      <c r="E122" s="53"/>
      <c r="F122" s="1"/>
    </row>
    <row r="123" spans="1:6" ht="15.75">
      <c r="A123" s="14"/>
      <c r="B123" s="14"/>
      <c r="C123" s="5"/>
      <c r="D123" s="102"/>
      <c r="E123" s="53"/>
      <c r="F123" s="1"/>
    </row>
    <row r="124" spans="1:6" ht="15.75">
      <c r="A124" s="14"/>
      <c r="B124" s="14"/>
      <c r="C124" s="87"/>
      <c r="D124" s="102"/>
      <c r="E124" s="53"/>
      <c r="F124" s="1"/>
    </row>
    <row r="125" spans="1:6" ht="15.75">
      <c r="A125" s="14"/>
      <c r="B125" s="14"/>
      <c r="C125" s="16"/>
      <c r="D125" s="102"/>
      <c r="E125" s="53"/>
      <c r="F125" s="1"/>
    </row>
    <row r="126" spans="1:6" ht="15.75">
      <c r="A126" s="14"/>
      <c r="B126" s="14"/>
      <c r="C126" s="15"/>
      <c r="D126" s="102"/>
      <c r="E126" s="53"/>
      <c r="F126" s="1"/>
    </row>
    <row r="127" spans="1:6" ht="15.75">
      <c r="A127" s="14"/>
      <c r="B127" s="14"/>
      <c r="C127" s="17"/>
      <c r="D127" s="102"/>
      <c r="E127" s="53"/>
      <c r="F127" s="1"/>
    </row>
    <row r="128" spans="1:6" ht="15.75">
      <c r="A128" s="14"/>
      <c r="B128" s="14"/>
      <c r="C128" s="17"/>
      <c r="D128" s="102"/>
      <c r="E128" s="53"/>
      <c r="F128" s="1"/>
    </row>
    <row r="129" spans="1:6" ht="15.75">
      <c r="A129" s="14"/>
      <c r="B129" s="14"/>
      <c r="C129" s="17"/>
      <c r="D129" s="102"/>
      <c r="E129" s="53"/>
      <c r="F129" s="1"/>
    </row>
    <row r="130" spans="1:6" ht="15.75">
      <c r="A130" s="14"/>
      <c r="B130" s="14"/>
      <c r="C130" s="15"/>
      <c r="D130" s="102"/>
      <c r="E130" s="53"/>
      <c r="F130" s="1"/>
    </row>
    <row r="131" spans="1:6" ht="15.75">
      <c r="A131" s="14"/>
      <c r="B131" s="14"/>
      <c r="C131" s="17"/>
      <c r="D131" s="102"/>
      <c r="E131" s="53"/>
      <c r="F131" s="1"/>
    </row>
    <row r="132" spans="1:6" ht="15.75">
      <c r="A132" s="14"/>
      <c r="B132" s="14"/>
      <c r="C132" s="15"/>
      <c r="D132" s="102"/>
      <c r="E132" s="53"/>
      <c r="F132" s="1"/>
    </row>
    <row r="133" spans="1:6" ht="15.75">
      <c r="A133" s="14"/>
      <c r="B133" s="14"/>
      <c r="C133" s="17"/>
      <c r="D133" s="102"/>
      <c r="E133" s="53"/>
      <c r="F133" s="1"/>
    </row>
    <row r="134" spans="1:6" ht="15.75">
      <c r="A134" s="14"/>
      <c r="B134" s="14"/>
      <c r="C134" s="17"/>
      <c r="D134" s="102"/>
      <c r="E134" s="53"/>
      <c r="F134" s="1"/>
    </row>
    <row r="135" spans="1:6" ht="15.75">
      <c r="A135" s="14"/>
      <c r="B135" s="14"/>
      <c r="C135" s="17"/>
      <c r="D135" s="102"/>
      <c r="E135" s="53"/>
      <c r="F135" s="1"/>
    </row>
    <row r="136" spans="1:6" ht="15.75">
      <c r="A136" s="14"/>
      <c r="B136" s="14"/>
      <c r="C136" s="17"/>
      <c r="D136" s="102"/>
      <c r="E136" s="53"/>
      <c r="F136" s="1"/>
    </row>
    <row r="137" spans="1:6" ht="15.75">
      <c r="A137" s="14"/>
      <c r="B137" s="14"/>
      <c r="C137" s="15"/>
      <c r="D137" s="102"/>
      <c r="E137" s="53"/>
      <c r="F137" s="1"/>
    </row>
    <row r="138" spans="1:6" ht="15.75">
      <c r="A138" s="14"/>
      <c r="B138" s="14"/>
      <c r="C138" s="15"/>
      <c r="D138" s="102"/>
      <c r="E138" s="53"/>
      <c r="F138" s="1"/>
    </row>
    <row r="139" spans="1:6" ht="15.75">
      <c r="A139" s="14"/>
      <c r="B139" s="14"/>
      <c r="C139" s="15"/>
      <c r="D139" s="102"/>
      <c r="E139" s="53"/>
      <c r="F139" s="1"/>
    </row>
    <row r="140" spans="1:6" ht="15.75">
      <c r="A140" s="14"/>
      <c r="B140" s="14"/>
      <c r="C140" s="15"/>
      <c r="D140" s="102"/>
      <c r="E140" s="53"/>
      <c r="F140" s="1"/>
    </row>
    <row r="141" spans="1:6" ht="15.75">
      <c r="A141" s="14"/>
      <c r="B141" s="14"/>
      <c r="C141" s="15"/>
      <c r="D141" s="102"/>
      <c r="E141" s="53"/>
      <c r="F141" s="1"/>
    </row>
    <row r="142" spans="1:6" ht="15.75">
      <c r="A142" s="14"/>
      <c r="B142" s="14"/>
      <c r="C142" s="17"/>
      <c r="D142" s="102"/>
      <c r="E142" s="53"/>
      <c r="F142" s="1"/>
    </row>
    <row r="143" spans="1:6" ht="15.75">
      <c r="A143" s="14"/>
      <c r="B143" s="14"/>
      <c r="C143" s="15"/>
      <c r="D143" s="102"/>
      <c r="E143" s="53"/>
      <c r="F143" s="1"/>
    </row>
    <row r="144" spans="1:6" ht="15.75">
      <c r="A144" s="14"/>
      <c r="B144" s="14"/>
      <c r="C144" s="17"/>
      <c r="D144" s="102"/>
      <c r="E144" s="53"/>
      <c r="F144" s="1"/>
    </row>
    <row r="145" spans="1:6" ht="15.75">
      <c r="A145" s="14"/>
      <c r="B145" s="14"/>
      <c r="C145" s="15"/>
      <c r="D145" s="102"/>
      <c r="E145" s="53"/>
      <c r="F145" s="1"/>
    </row>
    <row r="146" spans="1:6" ht="15.75">
      <c r="A146" s="14"/>
      <c r="B146" s="14"/>
      <c r="C146" s="15"/>
      <c r="D146" s="102"/>
      <c r="E146" s="53"/>
      <c r="F146" s="1"/>
    </row>
    <row r="147" spans="1:6" ht="15.75">
      <c r="A147" s="14"/>
      <c r="B147" s="14"/>
      <c r="C147" s="15"/>
      <c r="D147" s="102"/>
      <c r="E147" s="53"/>
      <c r="F147" s="1"/>
    </row>
    <row r="148" spans="1:6" ht="15.75">
      <c r="A148" s="14"/>
      <c r="B148" s="14"/>
      <c r="C148" s="15"/>
      <c r="D148" s="102"/>
      <c r="E148" s="53"/>
      <c r="F148" s="1"/>
    </row>
    <row r="149" spans="1:6" ht="15.75">
      <c r="A149" s="14"/>
      <c r="B149" s="14"/>
      <c r="C149" s="15"/>
      <c r="D149" s="102"/>
      <c r="E149" s="53"/>
      <c r="F149" s="1"/>
    </row>
    <row r="150" spans="1:6" ht="15.75">
      <c r="A150" s="14"/>
      <c r="B150" s="14"/>
      <c r="C150" s="15"/>
      <c r="D150" s="102"/>
      <c r="E150" s="53"/>
      <c r="F150" s="1"/>
    </row>
    <row r="151" spans="1:6" ht="15.75">
      <c r="A151" s="14"/>
      <c r="B151" s="14"/>
      <c r="C151" s="15"/>
      <c r="D151" s="102"/>
      <c r="E151" s="53"/>
      <c r="F151" s="1"/>
    </row>
    <row r="152" spans="1:6" ht="15.75">
      <c r="A152" s="14"/>
      <c r="B152" s="14"/>
      <c r="C152" s="17"/>
      <c r="D152" s="102"/>
      <c r="E152" s="53"/>
      <c r="F152" s="1"/>
    </row>
    <row r="153" spans="1:6" ht="15.75">
      <c r="A153" s="14"/>
      <c r="B153" s="14"/>
      <c r="C153" s="17"/>
      <c r="D153" s="102"/>
      <c r="E153" s="53"/>
      <c r="F153" s="1"/>
    </row>
    <row r="154" spans="1:6" ht="15.75">
      <c r="A154" s="14"/>
      <c r="B154" s="14"/>
      <c r="C154" s="17"/>
      <c r="D154" s="102"/>
      <c r="E154" s="53"/>
      <c r="F154" s="1"/>
    </row>
    <row r="155" spans="1:6" ht="15.75">
      <c r="A155" s="14"/>
      <c r="B155" s="14"/>
      <c r="C155" s="17"/>
      <c r="D155" s="102"/>
      <c r="E155" s="53"/>
      <c r="F155" s="1"/>
    </row>
    <row r="156" spans="1:6" ht="15.75">
      <c r="A156" s="14"/>
      <c r="B156" s="14"/>
      <c r="C156" s="17"/>
      <c r="D156" s="102"/>
      <c r="E156" s="53"/>
      <c r="F156" s="1"/>
    </row>
    <row r="157" spans="1:6" ht="15.75">
      <c r="A157" s="14"/>
      <c r="B157" s="14"/>
      <c r="C157" s="15"/>
      <c r="D157" s="102"/>
      <c r="E157" s="53"/>
      <c r="F157" s="1"/>
    </row>
    <row r="158" spans="1:6" ht="15.75">
      <c r="A158" s="14"/>
      <c r="B158" s="14"/>
      <c r="C158" s="15"/>
      <c r="D158" s="102"/>
      <c r="E158" s="53"/>
      <c r="F158" s="1"/>
    </row>
    <row r="159" spans="1:6" ht="15.75">
      <c r="A159" s="14"/>
      <c r="B159" s="14"/>
      <c r="C159" s="15"/>
      <c r="D159" s="102"/>
      <c r="E159" s="53"/>
      <c r="F159" s="1"/>
    </row>
    <row r="160" spans="1:6" ht="15.75">
      <c r="A160" s="14"/>
      <c r="B160" s="14"/>
      <c r="C160" s="15"/>
      <c r="D160" s="102"/>
      <c r="E160" s="53"/>
      <c r="F160" s="1"/>
    </row>
    <row r="161" spans="1:6" ht="15.75">
      <c r="A161" s="14"/>
      <c r="B161" s="14"/>
      <c r="C161" s="15"/>
      <c r="D161" s="102"/>
      <c r="E161" s="53"/>
      <c r="F161" s="1"/>
    </row>
    <row r="162" spans="1:6" ht="15.75">
      <c r="A162" s="14"/>
      <c r="B162" s="14"/>
      <c r="C162" s="15"/>
      <c r="D162" s="102"/>
      <c r="E162" s="53"/>
      <c r="F162" s="1"/>
    </row>
    <row r="163" spans="1:6" ht="15.75">
      <c r="A163" s="14"/>
      <c r="B163" s="14"/>
      <c r="C163" s="15"/>
      <c r="D163" s="102"/>
      <c r="E163" s="53"/>
      <c r="F163" s="1"/>
    </row>
    <row r="164" spans="1:6" ht="15.75">
      <c r="A164" s="14"/>
      <c r="B164" s="14"/>
      <c r="C164" s="15"/>
      <c r="D164" s="102"/>
      <c r="E164" s="53"/>
      <c r="F164" s="1"/>
    </row>
    <row r="165" spans="1:6" ht="15.75">
      <c r="A165" s="14"/>
      <c r="B165" s="14"/>
      <c r="C165" s="15"/>
      <c r="D165" s="102"/>
      <c r="E165" s="53"/>
      <c r="F165" s="1"/>
    </row>
    <row r="166" spans="1:6" ht="15.75">
      <c r="A166" s="14"/>
      <c r="B166" s="14"/>
      <c r="C166" s="15"/>
      <c r="D166" s="18"/>
      <c r="E166" s="54"/>
      <c r="F166" s="1"/>
    </row>
    <row r="167" spans="1:6" ht="15.75">
      <c r="A167" s="14"/>
      <c r="B167" s="14"/>
      <c r="C167" s="15"/>
      <c r="D167" s="102"/>
      <c r="E167" s="53"/>
      <c r="F167" s="1"/>
    </row>
    <row r="168" spans="1:6" ht="15.75">
      <c r="A168" s="14"/>
      <c r="B168" s="14"/>
      <c r="C168" s="19"/>
      <c r="D168" s="102"/>
      <c r="E168" s="53"/>
      <c r="F168" s="1"/>
    </row>
    <row r="169" spans="1:6" ht="15.75">
      <c r="A169" s="14"/>
      <c r="B169" s="14"/>
      <c r="C169" s="15"/>
      <c r="D169" s="18"/>
      <c r="E169" s="54"/>
      <c r="F169" s="1"/>
    </row>
    <row r="170" spans="1:6" ht="15.75">
      <c r="A170" s="14"/>
      <c r="B170" s="14"/>
      <c r="C170" s="15"/>
      <c r="D170" s="18"/>
      <c r="E170" s="54"/>
      <c r="F170" s="1"/>
    </row>
    <row r="171" spans="1:6" ht="15.75">
      <c r="A171" s="14"/>
      <c r="B171" s="14"/>
      <c r="C171" s="15"/>
      <c r="D171" s="102"/>
      <c r="E171" s="53"/>
      <c r="F171" s="1"/>
    </row>
    <row r="172" spans="1:6" ht="15.75">
      <c r="A172" s="14"/>
      <c r="B172" s="14"/>
      <c r="C172" s="19"/>
      <c r="D172" s="18"/>
      <c r="E172" s="54"/>
      <c r="F172" s="1"/>
    </row>
    <row r="173" spans="1:6" ht="15.75">
      <c r="A173" s="14"/>
      <c r="B173" s="14"/>
      <c r="C173" s="15"/>
      <c r="D173" s="18"/>
      <c r="E173" s="54"/>
      <c r="F173" s="1"/>
    </row>
    <row r="174" spans="1:6" ht="15.75">
      <c r="A174" s="14"/>
      <c r="B174" s="14"/>
      <c r="C174" s="15"/>
      <c r="D174" s="102"/>
      <c r="E174" s="53"/>
      <c r="F174" s="1"/>
    </row>
    <row r="175" spans="1:6" ht="15">
      <c r="A175" s="88"/>
      <c r="B175" s="88"/>
      <c r="C175" s="19"/>
      <c r="D175" s="18"/>
      <c r="E175" s="54"/>
      <c r="F175" s="1"/>
    </row>
    <row r="176" spans="1:6" ht="15.75">
      <c r="A176" s="14"/>
      <c r="B176" s="14"/>
      <c r="C176" s="15"/>
      <c r="D176" s="18"/>
      <c r="E176" s="54"/>
      <c r="F176" s="1"/>
    </row>
    <row r="177" spans="1:6" ht="14.25" customHeight="1">
      <c r="A177" s="14"/>
      <c r="B177" s="14"/>
      <c r="C177" s="15"/>
      <c r="D177" s="8"/>
      <c r="E177" s="55"/>
      <c r="F177" s="1"/>
    </row>
    <row r="178" spans="1:6" ht="15.75">
      <c r="A178" s="14"/>
      <c r="B178" s="14"/>
      <c r="C178" s="19"/>
      <c r="D178" s="102"/>
      <c r="E178" s="53"/>
      <c r="F178" s="1"/>
    </row>
    <row r="179" spans="1:6" ht="15.75">
      <c r="A179" s="14"/>
      <c r="B179" s="14"/>
      <c r="C179" s="20"/>
      <c r="D179" s="102"/>
      <c r="E179" s="53"/>
      <c r="F179" s="1"/>
    </row>
    <row r="180" spans="1:6" ht="15.75">
      <c r="A180" s="14"/>
      <c r="B180" s="14"/>
      <c r="C180" s="15"/>
      <c r="D180" s="102"/>
      <c r="E180" s="53"/>
      <c r="F180" s="1"/>
    </row>
    <row r="181" spans="1:6" ht="15.75">
      <c r="A181" s="14"/>
      <c r="B181" s="14"/>
      <c r="C181" s="17"/>
      <c r="D181" s="102"/>
      <c r="E181" s="53"/>
      <c r="F181" s="1"/>
    </row>
    <row r="182" spans="1:6" ht="15.75">
      <c r="A182" s="14"/>
      <c r="B182" s="14"/>
      <c r="C182" s="17"/>
      <c r="D182" s="102"/>
      <c r="E182" s="53"/>
      <c r="F182" s="1"/>
    </row>
    <row r="183" spans="1:6" ht="15.75">
      <c r="A183" s="14"/>
      <c r="B183" s="14"/>
      <c r="C183" s="20"/>
      <c r="D183" s="102"/>
      <c r="E183" s="53"/>
      <c r="F183" s="1"/>
    </row>
    <row r="184" spans="1:6" ht="15.75">
      <c r="A184" s="14"/>
      <c r="B184" s="14"/>
      <c r="C184" s="15"/>
      <c r="D184" s="102"/>
      <c r="E184" s="53"/>
      <c r="F184" s="1"/>
    </row>
    <row r="185" spans="1:6" ht="15.75">
      <c r="A185" s="14"/>
      <c r="B185" s="14"/>
      <c r="C185" s="17"/>
      <c r="D185" s="102"/>
      <c r="E185" s="53"/>
      <c r="F185" s="1"/>
    </row>
    <row r="186" spans="1:6" ht="15">
      <c r="A186" s="88"/>
      <c r="B186" s="88"/>
      <c r="C186" s="15"/>
      <c r="D186" s="102"/>
      <c r="E186" s="53"/>
      <c r="F186" s="1"/>
    </row>
    <row r="187" spans="1:6" ht="15.75">
      <c r="A187" s="14"/>
      <c r="B187" s="14"/>
      <c r="C187" s="15"/>
      <c r="D187" s="102"/>
      <c r="E187" s="53"/>
      <c r="F187" s="1"/>
    </row>
    <row r="188" spans="1:6" ht="15.75">
      <c r="A188" s="14"/>
      <c r="B188" s="14"/>
      <c r="C188" s="15"/>
      <c r="D188" s="102"/>
      <c r="E188" s="53"/>
      <c r="F188" s="1"/>
    </row>
    <row r="189" spans="1:6" ht="15">
      <c r="A189" s="21"/>
      <c r="B189" s="21"/>
      <c r="C189" s="22"/>
      <c r="D189" s="102"/>
      <c r="E189" s="53"/>
      <c r="F189" s="1"/>
    </row>
    <row r="190" spans="1:6" ht="15">
      <c r="A190" s="21"/>
      <c r="B190" s="21"/>
      <c r="C190" s="19"/>
      <c r="D190" s="102"/>
      <c r="E190" s="53"/>
      <c r="F190" s="1"/>
    </row>
    <row r="191" spans="1:6" ht="15">
      <c r="A191" s="21"/>
      <c r="B191" s="21"/>
      <c r="C191" s="15"/>
      <c r="D191" s="102"/>
      <c r="E191" s="53"/>
      <c r="F191" s="1"/>
    </row>
    <row r="192" spans="1:6" ht="15">
      <c r="A192" s="21"/>
      <c r="B192" s="21"/>
      <c r="C192" s="15"/>
      <c r="D192" s="102"/>
      <c r="E192" s="53"/>
      <c r="F192" s="1"/>
    </row>
    <row r="193" spans="1:6" ht="15.75">
      <c r="A193" s="14"/>
      <c r="B193" s="14"/>
      <c r="C193" s="17"/>
      <c r="D193" s="102"/>
      <c r="E193" s="53"/>
      <c r="F193" s="1"/>
    </row>
    <row r="194" spans="1:6" ht="15.75">
      <c r="A194" s="14"/>
      <c r="B194" s="14"/>
      <c r="C194" s="17"/>
      <c r="D194" s="102"/>
      <c r="E194" s="53"/>
      <c r="F194" s="1"/>
    </row>
    <row r="195" spans="1:6" ht="15.75">
      <c r="A195" s="14"/>
      <c r="B195" s="14"/>
      <c r="C195" s="17"/>
      <c r="D195" s="102"/>
      <c r="E195" s="53"/>
      <c r="F195" s="1"/>
    </row>
    <row r="196" spans="1:6" ht="15.75">
      <c r="A196" s="14"/>
      <c r="B196" s="14"/>
      <c r="C196" s="15"/>
      <c r="D196" s="102"/>
      <c r="E196" s="53"/>
      <c r="F196" s="1"/>
    </row>
    <row r="197" spans="1:6" ht="15.75">
      <c r="A197" s="14"/>
      <c r="B197" s="14"/>
      <c r="C197" s="15"/>
      <c r="D197" s="102"/>
      <c r="E197" s="53"/>
      <c r="F197" s="1"/>
    </row>
    <row r="198" spans="1:6" ht="15.75">
      <c r="A198" s="14"/>
      <c r="B198" s="14"/>
      <c r="C198" s="15"/>
      <c r="D198" s="102"/>
      <c r="E198" s="53"/>
      <c r="F198" s="1"/>
    </row>
    <row r="199" spans="1:6" ht="15.75">
      <c r="A199" s="14"/>
      <c r="B199" s="14"/>
      <c r="C199" s="15"/>
      <c r="D199" s="102"/>
      <c r="E199" s="53"/>
      <c r="F199" s="1"/>
    </row>
    <row r="200" spans="1:6" ht="15.75">
      <c r="A200" s="14"/>
      <c r="B200" s="14"/>
      <c r="C200" s="15"/>
      <c r="D200" s="102"/>
      <c r="E200" s="53"/>
      <c r="F200" s="1"/>
    </row>
    <row r="201" spans="1:6" ht="15.75">
      <c r="A201" s="14"/>
      <c r="B201" s="14"/>
      <c r="C201" s="15"/>
      <c r="D201" s="102"/>
      <c r="E201" s="53"/>
      <c r="F201" s="1"/>
    </row>
    <row r="202" spans="1:6" ht="15.75">
      <c r="A202" s="14"/>
      <c r="B202" s="14"/>
      <c r="C202" s="19"/>
      <c r="D202" s="102"/>
      <c r="E202" s="53"/>
      <c r="F202" s="1"/>
    </row>
    <row r="203" spans="1:6" ht="15.75">
      <c r="A203" s="14"/>
      <c r="B203" s="14"/>
      <c r="C203" s="15"/>
      <c r="D203" s="102"/>
      <c r="E203" s="53"/>
      <c r="F203" s="1"/>
    </row>
    <row r="204" spans="1:6" ht="15.75">
      <c r="A204" s="14"/>
      <c r="B204" s="14"/>
      <c r="C204" s="17"/>
      <c r="D204" s="102"/>
      <c r="E204" s="53"/>
      <c r="F204" s="1"/>
    </row>
    <row r="205" spans="1:6" ht="15.75">
      <c r="A205" s="14"/>
      <c r="B205" s="14"/>
      <c r="C205" s="17"/>
      <c r="D205" s="102"/>
      <c r="E205" s="53"/>
      <c r="F205" s="1"/>
    </row>
    <row r="206" spans="1:6" ht="15.75">
      <c r="A206" s="14"/>
      <c r="B206" s="14"/>
      <c r="C206" s="15"/>
      <c r="D206" s="102"/>
      <c r="E206" s="53"/>
      <c r="F206" s="1"/>
    </row>
    <row r="207" spans="1:6" ht="15.75">
      <c r="A207" s="14"/>
      <c r="B207" s="14"/>
      <c r="C207" s="17"/>
      <c r="D207" s="102"/>
      <c r="E207" s="53"/>
      <c r="F207" s="1"/>
    </row>
    <row r="208" spans="1:6" ht="15.75">
      <c r="A208" s="14"/>
      <c r="B208" s="14"/>
      <c r="C208" s="17"/>
      <c r="D208" s="102"/>
      <c r="E208" s="53"/>
      <c r="F208" s="1"/>
    </row>
    <row r="209" spans="1:6" ht="15.75">
      <c r="A209" s="14"/>
      <c r="B209" s="14"/>
      <c r="C209" s="19"/>
      <c r="D209" s="102"/>
      <c r="E209" s="53"/>
      <c r="F209" s="1"/>
    </row>
    <row r="210" spans="1:6" ht="15.75">
      <c r="A210" s="14"/>
      <c r="B210" s="14"/>
      <c r="C210" s="15"/>
      <c r="D210" s="102"/>
      <c r="E210" s="53"/>
      <c r="F210" s="1"/>
    </row>
    <row r="211" spans="1:6" ht="15.75">
      <c r="A211" s="14"/>
      <c r="B211" s="14"/>
      <c r="C211" s="17"/>
      <c r="D211" s="102"/>
      <c r="E211" s="53"/>
      <c r="F211" s="1"/>
    </row>
    <row r="212" spans="1:6" ht="15.75">
      <c r="A212" s="14"/>
      <c r="B212" s="14"/>
      <c r="C212" s="17"/>
      <c r="D212" s="102"/>
      <c r="E212" s="53"/>
      <c r="F212" s="1"/>
    </row>
    <row r="213" spans="1:6" ht="15.75">
      <c r="A213" s="14"/>
      <c r="B213" s="14"/>
      <c r="C213" s="17"/>
      <c r="D213" s="102"/>
      <c r="E213" s="53"/>
      <c r="F213" s="1"/>
    </row>
    <row r="214" spans="1:6" ht="15.75">
      <c r="A214" s="14"/>
      <c r="B214" s="14"/>
      <c r="C214" s="15"/>
      <c r="D214" s="102"/>
      <c r="E214" s="53"/>
      <c r="F214" s="1"/>
    </row>
    <row r="215" spans="1:6" ht="15.75">
      <c r="A215" s="14"/>
      <c r="B215" s="14"/>
      <c r="C215" s="17"/>
      <c r="D215" s="102"/>
      <c r="E215" s="53"/>
      <c r="F215" s="1"/>
    </row>
    <row r="216" spans="1:6" ht="15.75">
      <c r="A216" s="14"/>
      <c r="B216" s="14"/>
      <c r="C216" s="17"/>
      <c r="D216" s="102"/>
      <c r="E216" s="53"/>
      <c r="F216" s="1"/>
    </row>
    <row r="217" spans="1:6" ht="15.75">
      <c r="A217" s="14"/>
      <c r="B217" s="14"/>
      <c r="C217" s="19"/>
      <c r="D217" s="102"/>
      <c r="E217" s="53"/>
      <c r="F217" s="1"/>
    </row>
    <row r="218" spans="1:6" ht="15.75">
      <c r="A218" s="14"/>
      <c r="B218" s="14"/>
      <c r="C218" s="15"/>
      <c r="D218" s="102"/>
      <c r="E218" s="53"/>
      <c r="F218" s="1"/>
    </row>
    <row r="219" spans="1:6" ht="15.75">
      <c r="A219" s="14"/>
      <c r="B219" s="14"/>
      <c r="C219" s="19"/>
      <c r="D219" s="102"/>
      <c r="E219" s="53"/>
      <c r="F219" s="1"/>
    </row>
    <row r="220" spans="1:6" ht="15.75">
      <c r="A220" s="14"/>
      <c r="B220" s="14"/>
      <c r="C220" s="15"/>
      <c r="D220" s="102"/>
      <c r="E220" s="53"/>
      <c r="F220" s="1"/>
    </row>
    <row r="221" spans="1:6" ht="15.75">
      <c r="A221" s="14"/>
      <c r="B221" s="14"/>
      <c r="C221" s="19"/>
      <c r="D221" s="102"/>
      <c r="E221" s="53"/>
      <c r="F221" s="1"/>
    </row>
    <row r="222" spans="1:6" ht="15.75">
      <c r="A222" s="14"/>
      <c r="B222" s="14"/>
      <c r="C222" s="15"/>
      <c r="D222" s="102"/>
      <c r="E222" s="53"/>
      <c r="F222" s="1"/>
    </row>
    <row r="223" spans="1:6" ht="15.75">
      <c r="A223" s="14"/>
      <c r="B223" s="14"/>
      <c r="C223" s="15"/>
      <c r="D223" s="102"/>
      <c r="E223" s="53"/>
      <c r="F223" s="1"/>
    </row>
    <row r="224" spans="1:6" ht="15.75">
      <c r="A224" s="14"/>
      <c r="B224" s="14"/>
      <c r="C224" s="19"/>
      <c r="D224" s="102"/>
      <c r="E224" s="53"/>
      <c r="F224" s="1"/>
    </row>
    <row r="225" spans="1:6" ht="15">
      <c r="A225" s="89"/>
      <c r="B225" s="89"/>
      <c r="C225" s="15"/>
      <c r="D225" s="102"/>
      <c r="E225" s="53"/>
      <c r="F225" s="1"/>
    </row>
    <row r="226" spans="1:6" ht="15.75">
      <c r="A226" s="14"/>
      <c r="B226" s="14"/>
      <c r="C226" s="19"/>
      <c r="D226" s="102"/>
      <c r="E226" s="53"/>
      <c r="F226" s="1"/>
    </row>
    <row r="227" spans="1:6" ht="15.75">
      <c r="A227" s="14"/>
      <c r="B227" s="14"/>
      <c r="C227" s="15"/>
      <c r="D227" s="102"/>
      <c r="E227" s="53"/>
      <c r="F227" s="1"/>
    </row>
    <row r="228" spans="1:6" ht="15.75">
      <c r="A228" s="14"/>
      <c r="B228" s="14"/>
      <c r="C228" s="19"/>
      <c r="D228" s="102"/>
      <c r="E228" s="53"/>
      <c r="F228" s="1"/>
    </row>
    <row r="229" spans="1:6" ht="15.75">
      <c r="A229" s="14"/>
      <c r="B229" s="14"/>
      <c r="C229" s="19"/>
      <c r="D229" s="102"/>
      <c r="E229" s="53"/>
      <c r="F229" s="1"/>
    </row>
    <row r="230" spans="1:6" ht="15.75">
      <c r="A230" s="14"/>
      <c r="B230" s="14"/>
      <c r="C230" s="15"/>
      <c r="D230" s="102"/>
      <c r="E230" s="53"/>
      <c r="F230" s="1"/>
    </row>
    <row r="231" spans="1:6" ht="15.75">
      <c r="A231" s="14"/>
      <c r="B231" s="14"/>
      <c r="C231" s="15"/>
      <c r="D231" s="102"/>
      <c r="E231" s="53"/>
      <c r="F231" s="1"/>
    </row>
    <row r="232" spans="1:6" ht="15.75">
      <c r="A232" s="14"/>
      <c r="B232" s="14"/>
      <c r="C232" s="15"/>
      <c r="D232" s="102"/>
      <c r="E232" s="53"/>
      <c r="F232" s="1"/>
    </row>
    <row r="233" spans="1:6" ht="15.75">
      <c r="A233" s="14"/>
      <c r="B233" s="14"/>
      <c r="C233" s="15"/>
      <c r="D233" s="102"/>
      <c r="E233" s="53"/>
      <c r="F233" s="1"/>
    </row>
    <row r="234" spans="1:6" ht="15.75">
      <c r="A234" s="14"/>
      <c r="B234" s="14"/>
      <c r="C234" s="19"/>
      <c r="D234" s="102"/>
      <c r="E234" s="53"/>
      <c r="F234" s="1"/>
    </row>
    <row r="235" spans="1:6" ht="15.75">
      <c r="A235" s="14"/>
      <c r="B235" s="14"/>
      <c r="C235" s="15"/>
      <c r="D235" s="102"/>
      <c r="E235" s="53"/>
      <c r="F235" s="1"/>
    </row>
    <row r="236" spans="1:6" ht="15.75">
      <c r="A236" s="14"/>
      <c r="B236" s="14"/>
      <c r="C236" s="17"/>
      <c r="D236" s="102"/>
      <c r="E236" s="53"/>
      <c r="F236" s="1"/>
    </row>
    <row r="237" spans="1:6" ht="15.75">
      <c r="A237" s="14"/>
      <c r="B237" s="14"/>
      <c r="C237" s="17"/>
      <c r="D237" s="102"/>
      <c r="E237" s="53"/>
      <c r="F237" s="1"/>
    </row>
    <row r="238" spans="1:6" ht="15.75">
      <c r="A238" s="14"/>
      <c r="B238" s="14"/>
      <c r="C238" s="17"/>
      <c r="D238" s="102"/>
      <c r="E238" s="53"/>
      <c r="F238" s="1"/>
    </row>
    <row r="239" spans="1:6" ht="15.75">
      <c r="A239" s="14"/>
      <c r="B239" s="14"/>
      <c r="C239" s="23"/>
      <c r="D239" s="102"/>
      <c r="E239" s="53"/>
      <c r="F239" s="1"/>
    </row>
    <row r="240" spans="1:6" ht="15.75">
      <c r="A240" s="14"/>
      <c r="B240" s="14"/>
      <c r="C240" s="25"/>
      <c r="D240" s="102"/>
      <c r="E240" s="53"/>
      <c r="F240" s="1"/>
    </row>
    <row r="241" spans="1:6" ht="15.75">
      <c r="A241" s="14"/>
      <c r="B241" s="14"/>
      <c r="C241" s="24"/>
      <c r="D241" s="102"/>
      <c r="E241" s="53"/>
      <c r="F241" s="1"/>
    </row>
    <row r="242" spans="1:6" ht="15.75">
      <c r="A242" s="14"/>
      <c r="B242" s="14"/>
      <c r="C242" s="24"/>
      <c r="D242" s="102"/>
      <c r="E242" s="53"/>
      <c r="F242" s="1"/>
    </row>
    <row r="243" spans="1:6" ht="15.75">
      <c r="A243" s="14"/>
      <c r="B243" s="14"/>
      <c r="C243" s="24"/>
      <c r="D243" s="102"/>
      <c r="E243" s="53"/>
      <c r="F243" s="1"/>
    </row>
    <row r="244" spans="1:6" ht="15.75">
      <c r="A244" s="14"/>
      <c r="B244" s="14"/>
      <c r="C244" s="25"/>
      <c r="D244" s="102"/>
      <c r="E244" s="53"/>
      <c r="F244" s="1"/>
    </row>
    <row r="245" spans="1:6" ht="15.75">
      <c r="A245" s="14"/>
      <c r="B245" s="14"/>
      <c r="C245" s="24"/>
      <c r="D245" s="102"/>
      <c r="E245" s="53"/>
      <c r="F245" s="1"/>
    </row>
    <row r="246" spans="1:6" ht="15.75">
      <c r="A246" s="14"/>
      <c r="B246" s="14"/>
      <c r="C246" s="24"/>
      <c r="D246" s="102"/>
      <c r="E246" s="53"/>
      <c r="F246" s="1"/>
    </row>
    <row r="247" spans="1:6" ht="15.75">
      <c r="A247" s="14"/>
      <c r="B247" s="14"/>
      <c r="C247" s="23"/>
      <c r="D247" s="102"/>
      <c r="E247" s="53"/>
      <c r="F247" s="1"/>
    </row>
    <row r="248" spans="1:6" ht="15">
      <c r="A248" s="90"/>
      <c r="B248" s="90"/>
      <c r="C248" s="15"/>
      <c r="D248" s="102"/>
      <c r="E248" s="53"/>
      <c r="F248" s="1"/>
    </row>
    <row r="249" spans="1:6" ht="15.75">
      <c r="A249" s="14"/>
      <c r="B249" s="14"/>
      <c r="C249" s="19"/>
      <c r="D249" s="102"/>
      <c r="E249" s="53"/>
      <c r="F249" s="1"/>
    </row>
    <row r="250" spans="1:6" ht="15.75">
      <c r="A250" s="14"/>
      <c r="B250" s="14"/>
      <c r="C250" s="15"/>
      <c r="D250" s="102"/>
      <c r="E250" s="53"/>
      <c r="F250" s="1"/>
    </row>
    <row r="251" spans="1:6" ht="15.75">
      <c r="A251" s="14"/>
      <c r="B251" s="14"/>
      <c r="C251" s="19"/>
      <c r="D251" s="102"/>
      <c r="E251" s="53"/>
      <c r="F251" s="1"/>
    </row>
    <row r="252" spans="1:6" ht="15.75">
      <c r="A252" s="14"/>
      <c r="B252" s="14"/>
      <c r="C252" s="23"/>
      <c r="D252" s="102"/>
      <c r="E252" s="53"/>
      <c r="F252" s="1"/>
    </row>
    <row r="253" spans="1:6" ht="15.75">
      <c r="A253" s="14"/>
      <c r="B253" s="14"/>
      <c r="C253" s="25"/>
      <c r="D253" s="102"/>
      <c r="E253" s="53"/>
      <c r="F253" s="1"/>
    </row>
    <row r="254" spans="1:6" ht="15.75">
      <c r="A254" s="14"/>
      <c r="B254" s="14"/>
      <c r="C254" s="17"/>
      <c r="D254" s="102"/>
      <c r="E254" s="53"/>
      <c r="F254" s="1"/>
    </row>
    <row r="255" spans="1:6" ht="15.75">
      <c r="A255" s="14"/>
      <c r="B255" s="14"/>
      <c r="C255" s="23"/>
      <c r="D255" s="102"/>
      <c r="E255" s="53"/>
      <c r="F255" s="1"/>
    </row>
    <row r="256" spans="1:6" ht="15.75">
      <c r="A256" s="14"/>
      <c r="B256" s="14"/>
      <c r="C256" s="25"/>
      <c r="D256" s="102"/>
      <c r="E256" s="53"/>
      <c r="F256" s="1"/>
    </row>
    <row r="257" spans="1:6" ht="15.75">
      <c r="A257" s="14"/>
      <c r="B257" s="14"/>
      <c r="C257" s="25"/>
      <c r="D257" s="102"/>
      <c r="E257" s="53"/>
      <c r="F257" s="1"/>
    </row>
    <row r="258" spans="1:6" ht="15.75">
      <c r="A258" s="14"/>
      <c r="B258" s="14"/>
      <c r="C258" s="25"/>
      <c r="D258" s="102"/>
      <c r="E258" s="53"/>
      <c r="F258" s="1"/>
    </row>
    <row r="259" spans="1:6" ht="15.75">
      <c r="A259" s="14"/>
      <c r="B259" s="14"/>
      <c r="C259" s="25"/>
      <c r="D259" s="102"/>
      <c r="E259" s="53"/>
      <c r="F259" s="1"/>
    </row>
    <row r="260" spans="1:6" ht="15.75">
      <c r="A260" s="14"/>
      <c r="B260" s="14"/>
      <c r="C260" s="25"/>
      <c r="D260" s="102"/>
      <c r="E260" s="53"/>
      <c r="F260" s="1"/>
    </row>
    <row r="261" spans="1:6" ht="15.75">
      <c r="A261" s="14"/>
      <c r="B261" s="14"/>
      <c r="C261" s="26"/>
      <c r="D261" s="102"/>
      <c r="E261" s="53"/>
      <c r="F261" s="1"/>
    </row>
    <row r="262" spans="1:6" ht="15.75">
      <c r="A262" s="14"/>
      <c r="B262" s="14"/>
      <c r="C262" s="15"/>
      <c r="D262" s="102"/>
      <c r="E262" s="53"/>
      <c r="F262" s="1"/>
    </row>
    <row r="263" spans="1:6" ht="15.75">
      <c r="A263" s="14"/>
      <c r="B263" s="14"/>
      <c r="C263" s="25"/>
      <c r="D263" s="102"/>
      <c r="E263" s="53"/>
      <c r="F263" s="1"/>
    </row>
    <row r="264" spans="1:6" ht="15.75">
      <c r="A264" s="14"/>
      <c r="B264" s="14"/>
      <c r="C264" s="24"/>
      <c r="D264" s="102"/>
      <c r="E264" s="53"/>
      <c r="F264" s="1"/>
    </row>
    <row r="265" spans="1:6" ht="15.75">
      <c r="A265" s="14"/>
      <c r="B265" s="14"/>
      <c r="C265" s="23"/>
      <c r="D265" s="102"/>
      <c r="E265" s="53"/>
      <c r="F265" s="1"/>
    </row>
    <row r="266" spans="1:6" ht="15.75">
      <c r="A266" s="14"/>
      <c r="B266" s="14"/>
      <c r="C266" s="25"/>
      <c r="D266" s="102"/>
      <c r="E266" s="53"/>
      <c r="F266" s="1"/>
    </row>
    <row r="267" spans="1:6" ht="15.75">
      <c r="A267" s="14"/>
      <c r="B267" s="14"/>
      <c r="C267" s="24"/>
      <c r="D267" s="102"/>
      <c r="E267" s="53"/>
      <c r="F267" s="1"/>
    </row>
    <row r="268" spans="1:6" ht="15.75">
      <c r="A268" s="14"/>
      <c r="B268" s="14"/>
      <c r="C268" s="24"/>
      <c r="D268" s="102"/>
      <c r="E268" s="53"/>
      <c r="F268" s="1"/>
    </row>
    <row r="269" spans="1:6" ht="15">
      <c r="A269" s="88"/>
      <c r="B269" s="88"/>
      <c r="C269" s="24"/>
      <c r="D269" s="102"/>
      <c r="E269" s="53"/>
      <c r="F269" s="1"/>
    </row>
    <row r="270" spans="1:6" ht="15.75">
      <c r="A270" s="14"/>
      <c r="B270" s="14"/>
      <c r="C270" s="23"/>
      <c r="D270" s="102"/>
      <c r="E270" s="53"/>
      <c r="F270" s="1"/>
    </row>
    <row r="271" spans="1:6" ht="15.75">
      <c r="A271" s="14"/>
      <c r="B271" s="14"/>
      <c r="C271" s="25"/>
      <c r="D271" s="8"/>
      <c r="E271" s="55"/>
      <c r="F271" s="1"/>
    </row>
    <row r="272" spans="1:6" ht="75" customHeight="1">
      <c r="A272" s="14"/>
      <c r="B272" s="14"/>
      <c r="C272" s="19"/>
      <c r="D272" s="102"/>
      <c r="E272" s="53"/>
      <c r="F272" s="1"/>
    </row>
    <row r="273" spans="1:6" ht="15.75">
      <c r="A273" s="14"/>
      <c r="B273" s="14"/>
      <c r="C273" s="27"/>
      <c r="D273" s="102"/>
      <c r="E273" s="53"/>
      <c r="F273" s="1"/>
    </row>
    <row r="274" spans="1:6" ht="15.75">
      <c r="A274" s="14"/>
      <c r="B274" s="14"/>
      <c r="C274" s="91"/>
      <c r="D274" s="102"/>
      <c r="E274" s="53"/>
      <c r="F274" s="1"/>
    </row>
    <row r="275" spans="1:6" ht="15.75">
      <c r="A275" s="14"/>
      <c r="B275" s="14"/>
      <c r="C275" s="91"/>
      <c r="D275" s="102"/>
      <c r="E275" s="53"/>
      <c r="F275" s="1"/>
    </row>
    <row r="276" spans="1:6" ht="15.75">
      <c r="A276" s="14"/>
      <c r="B276" s="14"/>
      <c r="C276" s="91"/>
      <c r="D276" s="102"/>
      <c r="E276" s="53"/>
      <c r="F276" s="1"/>
    </row>
    <row r="277" spans="1:6" ht="15.75">
      <c r="A277" s="14"/>
      <c r="B277" s="14"/>
      <c r="C277" s="91"/>
      <c r="D277" s="102"/>
      <c r="E277" s="53"/>
      <c r="F277" s="1"/>
    </row>
    <row r="278" spans="1:6" ht="15.75">
      <c r="A278" s="14"/>
      <c r="B278" s="14"/>
      <c r="C278" s="27"/>
      <c r="D278" s="102"/>
      <c r="E278" s="53"/>
      <c r="F278" s="1"/>
    </row>
    <row r="279" spans="1:6" ht="90" customHeight="1">
      <c r="A279" s="14"/>
      <c r="B279" s="14"/>
      <c r="C279" s="91"/>
      <c r="D279" s="102"/>
      <c r="E279" s="53"/>
      <c r="F279" s="1"/>
    </row>
    <row r="280" spans="1:6" ht="15.75">
      <c r="A280" s="14"/>
      <c r="B280" s="14"/>
      <c r="C280" s="91"/>
      <c r="D280" s="102"/>
      <c r="E280" s="53"/>
      <c r="F280" s="1"/>
    </row>
    <row r="281" spans="1:6" ht="15.75">
      <c r="A281" s="14"/>
      <c r="B281" s="14"/>
      <c r="C281" s="91"/>
      <c r="D281" s="102"/>
      <c r="E281" s="53"/>
      <c r="F281" s="1"/>
    </row>
    <row r="282" spans="1:6" ht="15.75">
      <c r="A282" s="14"/>
      <c r="B282" s="14"/>
      <c r="C282" s="27"/>
      <c r="D282" s="102"/>
      <c r="E282" s="53"/>
      <c r="F282" s="1"/>
    </row>
    <row r="283" spans="1:6" ht="15.75">
      <c r="A283" s="14"/>
      <c r="B283" s="14"/>
      <c r="C283" s="28"/>
      <c r="D283" s="102"/>
      <c r="E283" s="53"/>
      <c r="F283" s="1"/>
    </row>
    <row r="284" spans="1:6" ht="15.75">
      <c r="A284" s="14"/>
      <c r="B284" s="14"/>
      <c r="C284" s="27"/>
      <c r="D284" s="102"/>
      <c r="E284" s="53"/>
      <c r="F284" s="1"/>
    </row>
    <row r="285" spans="1:6" ht="15.75">
      <c r="A285" s="14"/>
      <c r="B285" s="14"/>
      <c r="C285" s="28"/>
      <c r="D285" s="102"/>
      <c r="E285" s="53"/>
      <c r="F285" s="1"/>
    </row>
    <row r="286" spans="1:6" ht="15.75">
      <c r="A286" s="14"/>
      <c r="B286" s="14"/>
      <c r="C286" s="28"/>
      <c r="D286" s="102"/>
      <c r="E286" s="53"/>
      <c r="F286" s="1"/>
    </row>
    <row r="287" spans="1:6" ht="15">
      <c r="A287" s="88"/>
      <c r="B287" s="88"/>
      <c r="C287" s="28"/>
      <c r="D287" s="102"/>
      <c r="E287" s="53"/>
      <c r="F287" s="1"/>
    </row>
    <row r="288" spans="1:6" ht="15.75">
      <c r="A288" s="14"/>
      <c r="B288" s="14"/>
      <c r="C288" s="27"/>
      <c r="D288" s="102"/>
      <c r="E288" s="53"/>
      <c r="F288" s="1"/>
    </row>
    <row r="289" spans="1:6" ht="15.75">
      <c r="A289" s="14"/>
      <c r="B289" s="14"/>
      <c r="C289" s="28"/>
      <c r="D289" s="102"/>
      <c r="E289" s="53"/>
      <c r="F289" s="1"/>
    </row>
    <row r="290" spans="1:6" ht="15.75">
      <c r="A290" s="14"/>
      <c r="B290" s="14"/>
      <c r="C290" s="22"/>
      <c r="D290" s="102"/>
      <c r="E290" s="53"/>
      <c r="F290" s="1"/>
    </row>
    <row r="291" spans="1:6" ht="15.75">
      <c r="A291" s="14"/>
      <c r="B291" s="14"/>
      <c r="C291" s="22"/>
      <c r="D291" s="102"/>
      <c r="E291" s="53"/>
      <c r="F291" s="1"/>
    </row>
    <row r="292" spans="1:6" ht="15.75">
      <c r="A292" s="14"/>
      <c r="B292" s="14"/>
      <c r="C292" s="11"/>
      <c r="D292" s="102"/>
      <c r="E292" s="53"/>
      <c r="F292" s="1"/>
    </row>
    <row r="293" spans="1:6" ht="15.75">
      <c r="A293" s="14"/>
      <c r="B293" s="14"/>
      <c r="C293" s="29"/>
      <c r="D293" s="102"/>
      <c r="E293" s="53"/>
      <c r="F293" s="1"/>
    </row>
    <row r="294" spans="1:6" ht="15.75">
      <c r="A294" s="14"/>
      <c r="B294" s="14"/>
      <c r="C294" s="29"/>
      <c r="D294" s="102"/>
      <c r="E294" s="53"/>
      <c r="F294" s="1"/>
    </row>
    <row r="295" spans="1:6" ht="15.75">
      <c r="A295" s="14"/>
      <c r="B295" s="14"/>
      <c r="C295" s="29"/>
      <c r="D295" s="102"/>
      <c r="E295" s="53"/>
      <c r="F295" s="1"/>
    </row>
    <row r="296" spans="1:6" ht="15.75">
      <c r="A296" s="14"/>
      <c r="B296" s="14"/>
      <c r="C296" s="29"/>
      <c r="D296" s="102"/>
      <c r="E296" s="53"/>
      <c r="F296" s="1"/>
    </row>
    <row r="297" spans="1:6" ht="15.75">
      <c r="A297" s="14"/>
      <c r="B297" s="14"/>
      <c r="C297" s="29"/>
      <c r="D297" s="102"/>
      <c r="E297" s="53"/>
      <c r="F297" s="1"/>
    </row>
    <row r="298" spans="1:6" ht="15.75">
      <c r="A298" s="14"/>
      <c r="B298" s="14"/>
      <c r="C298" s="11"/>
      <c r="D298" s="102"/>
      <c r="E298" s="53"/>
      <c r="F298" s="1"/>
    </row>
    <row r="299" spans="1:6" ht="15.75">
      <c r="A299" s="14"/>
      <c r="B299" s="14"/>
      <c r="C299" s="11"/>
      <c r="D299" s="102"/>
      <c r="E299" s="53"/>
      <c r="F299" s="1"/>
    </row>
    <row r="300" spans="1:6" ht="15.75">
      <c r="A300" s="14"/>
      <c r="B300" s="14"/>
      <c r="C300" s="11"/>
      <c r="D300" s="102"/>
      <c r="E300" s="53"/>
      <c r="F300" s="1"/>
    </row>
    <row r="301" spans="1:6" ht="15.75">
      <c r="A301" s="14"/>
      <c r="B301" s="14"/>
      <c r="C301" s="22"/>
      <c r="D301" s="102"/>
      <c r="E301" s="53"/>
      <c r="F301" s="1"/>
    </row>
    <row r="302" spans="1:6" ht="15.75">
      <c r="A302" s="14"/>
      <c r="B302" s="14"/>
      <c r="C302" s="11"/>
      <c r="D302" s="102"/>
      <c r="E302" s="53"/>
      <c r="F302" s="1"/>
    </row>
    <row r="303" spans="1:6" ht="15.75">
      <c r="A303" s="14"/>
      <c r="B303" s="14"/>
      <c r="C303" s="22"/>
      <c r="D303" s="102"/>
      <c r="E303" s="53"/>
      <c r="F303" s="1"/>
    </row>
    <row r="304" spans="1:6" ht="15.75">
      <c r="A304" s="14"/>
      <c r="B304" s="14"/>
      <c r="C304" s="15"/>
      <c r="D304" s="102"/>
      <c r="E304" s="53"/>
      <c r="F304" s="1"/>
    </row>
    <row r="305" spans="1:6" ht="15.75">
      <c r="A305" s="14"/>
      <c r="B305" s="14"/>
      <c r="C305" s="30"/>
      <c r="D305" s="102"/>
      <c r="E305" s="53"/>
      <c r="F305" s="1"/>
    </row>
    <row r="306" spans="1:6" ht="15.75">
      <c r="A306" s="14"/>
      <c r="B306" s="14"/>
      <c r="C306" s="15"/>
      <c r="D306" s="102"/>
      <c r="E306" s="53"/>
      <c r="F306" s="1"/>
    </row>
    <row r="307" spans="1:6" ht="15">
      <c r="A307" s="92"/>
      <c r="B307" s="92"/>
      <c r="C307" s="15"/>
      <c r="D307" s="102"/>
      <c r="E307" s="53"/>
      <c r="F307" s="1"/>
    </row>
    <row r="308" spans="1:6" ht="15">
      <c r="A308" s="93"/>
      <c r="B308" s="93"/>
      <c r="C308" s="30"/>
      <c r="D308" s="102"/>
      <c r="E308" s="53"/>
      <c r="F308" s="1"/>
    </row>
    <row r="309" spans="1:6" ht="15.75">
      <c r="A309" s="93"/>
      <c r="B309" s="93"/>
      <c r="C309" s="28"/>
      <c r="D309" s="32"/>
      <c r="E309" s="56"/>
      <c r="F309" s="1"/>
    </row>
    <row r="310" spans="1:6" ht="18.75">
      <c r="A310" s="93"/>
      <c r="B310" s="93"/>
      <c r="C310" s="33"/>
      <c r="D310" s="34"/>
      <c r="E310" s="57"/>
      <c r="F310" s="1"/>
    </row>
    <row r="311" spans="1:6" ht="18.75">
      <c r="A311" s="93"/>
      <c r="B311" s="93"/>
      <c r="C311" s="35"/>
      <c r="D311" s="13"/>
      <c r="E311" s="58"/>
      <c r="F311" s="1"/>
    </row>
    <row r="312" spans="1:6">
      <c r="A312" s="93"/>
      <c r="B312" s="93"/>
      <c r="C312" s="9"/>
      <c r="D312" s="13"/>
      <c r="E312" s="58"/>
      <c r="F312" s="1"/>
    </row>
    <row r="313" spans="1:6">
      <c r="A313" s="93"/>
      <c r="B313" s="93"/>
      <c r="C313" s="9"/>
      <c r="D313" s="13"/>
      <c r="E313" s="58"/>
      <c r="F313" s="1"/>
    </row>
    <row r="314" spans="1:6">
      <c r="A314" s="93"/>
      <c r="B314" s="93"/>
      <c r="C314" s="31"/>
      <c r="D314" s="13"/>
      <c r="E314" s="58"/>
      <c r="F314" s="1"/>
    </row>
    <row r="315" spans="1:6">
      <c r="A315" s="93"/>
      <c r="B315" s="93"/>
      <c r="C315" s="9"/>
      <c r="D315" s="13"/>
      <c r="E315" s="58"/>
      <c r="F315" s="1"/>
    </row>
    <row r="316" spans="1:6">
      <c r="A316" s="93"/>
      <c r="B316" s="93"/>
      <c r="C316" s="9"/>
      <c r="D316" s="13"/>
      <c r="E316" s="58"/>
      <c r="F316" s="1"/>
    </row>
    <row r="317" spans="1:6">
      <c r="A317" s="93"/>
      <c r="B317" s="93"/>
      <c r="C317" s="9"/>
      <c r="D317" s="13"/>
      <c r="E317" s="58"/>
      <c r="F317" s="1"/>
    </row>
    <row r="318" spans="1:6">
      <c r="A318" s="93"/>
      <c r="B318" s="93"/>
      <c r="C318" s="9"/>
      <c r="D318" s="13"/>
      <c r="E318" s="58"/>
      <c r="F318" s="1"/>
    </row>
    <row r="319" spans="1:6">
      <c r="A319" s="93"/>
      <c r="B319" s="93"/>
      <c r="C319" s="9"/>
      <c r="D319" s="13"/>
      <c r="E319" s="58"/>
      <c r="F319" s="1"/>
    </row>
    <row r="320" spans="1:6">
      <c r="A320" s="93"/>
      <c r="B320" s="93"/>
      <c r="C320" s="9"/>
      <c r="D320" s="13"/>
      <c r="E320" s="58"/>
      <c r="F320" s="1"/>
    </row>
    <row r="321" spans="1:6">
      <c r="A321" s="93"/>
      <c r="B321" s="93"/>
      <c r="C321" s="9"/>
      <c r="D321" s="6"/>
      <c r="E321" s="59"/>
      <c r="F321" s="1"/>
    </row>
    <row r="322" spans="1:6">
      <c r="A322" s="93"/>
      <c r="B322" s="93"/>
      <c r="C322" s="9"/>
      <c r="D322" s="6"/>
      <c r="E322" s="59"/>
      <c r="F322" s="1"/>
    </row>
    <row r="323" spans="1:6">
      <c r="A323" s="93"/>
      <c r="B323" s="93"/>
      <c r="C323" s="9"/>
      <c r="D323" s="6"/>
      <c r="E323" s="59"/>
      <c r="F323" s="1"/>
    </row>
    <row r="324" spans="1:6">
      <c r="A324" s="93"/>
      <c r="B324" s="93"/>
      <c r="C324" s="9"/>
      <c r="D324" s="6"/>
      <c r="E324" s="59"/>
      <c r="F324" s="1"/>
    </row>
    <row r="325" spans="1:6">
      <c r="A325" s="93"/>
      <c r="B325" s="93"/>
      <c r="C325" s="9"/>
      <c r="D325" s="6"/>
      <c r="E325" s="59"/>
      <c r="F325" s="1"/>
    </row>
    <row r="326" spans="1:6">
      <c r="A326" s="93"/>
      <c r="B326" s="93"/>
      <c r="C326" s="9"/>
      <c r="D326" s="6"/>
      <c r="E326" s="59"/>
      <c r="F326" s="1"/>
    </row>
    <row r="327" spans="1:6">
      <c r="A327" s="93"/>
      <c r="B327" s="93"/>
      <c r="C327" s="9"/>
      <c r="D327" s="13"/>
      <c r="E327" s="58"/>
      <c r="F327" s="1"/>
    </row>
    <row r="328" spans="1:6">
      <c r="A328" s="93"/>
      <c r="B328" s="93"/>
      <c r="C328" s="5"/>
      <c r="D328" s="13"/>
      <c r="E328" s="58"/>
      <c r="F328" s="1"/>
    </row>
    <row r="329" spans="1:6">
      <c r="A329" s="93"/>
      <c r="B329" s="93"/>
      <c r="C329" s="5"/>
      <c r="D329" s="13"/>
      <c r="E329" s="58"/>
      <c r="F329" s="1"/>
    </row>
    <row r="330" spans="1:6">
      <c r="A330" s="93"/>
      <c r="B330" s="93"/>
      <c r="C330" s="5"/>
      <c r="D330" s="13"/>
      <c r="E330" s="58"/>
      <c r="F330" s="1"/>
    </row>
    <row r="331" spans="1:6">
      <c r="A331" s="93"/>
      <c r="B331" s="93"/>
      <c r="C331" s="5"/>
      <c r="D331" s="13"/>
      <c r="E331" s="58"/>
      <c r="F331" s="1"/>
    </row>
    <row r="332" spans="1:6">
      <c r="A332" s="93"/>
      <c r="B332" s="93"/>
      <c r="C332" s="5"/>
      <c r="D332" s="13"/>
      <c r="E332" s="58"/>
      <c r="F332" s="1"/>
    </row>
    <row r="333" spans="1:6">
      <c r="A333" s="93"/>
      <c r="B333" s="93"/>
      <c r="C333" s="5"/>
      <c r="D333" s="13"/>
      <c r="E333" s="58"/>
      <c r="F333" s="1"/>
    </row>
    <row r="334" spans="1:6">
      <c r="A334" s="93"/>
      <c r="B334" s="93"/>
      <c r="C334" s="5"/>
      <c r="D334" s="13"/>
      <c r="E334" s="58"/>
      <c r="F334" s="1"/>
    </row>
    <row r="335" spans="1:6">
      <c r="A335" s="93"/>
      <c r="B335" s="93"/>
      <c r="C335" s="5"/>
      <c r="D335" s="13"/>
      <c r="E335" s="58"/>
      <c r="F335" s="1"/>
    </row>
    <row r="336" spans="1:6">
      <c r="A336" s="93"/>
      <c r="B336" s="93"/>
      <c r="C336" s="5"/>
      <c r="D336" s="13"/>
      <c r="E336" s="58"/>
      <c r="F336" s="1"/>
    </row>
    <row r="337" spans="1:6">
      <c r="A337" s="93"/>
      <c r="B337" s="93"/>
      <c r="C337" s="5"/>
      <c r="D337" s="13"/>
      <c r="E337" s="58"/>
      <c r="F337" s="1"/>
    </row>
    <row r="338" spans="1:6">
      <c r="A338" s="93"/>
      <c r="B338" s="93"/>
      <c r="C338" s="5"/>
      <c r="D338" s="13"/>
      <c r="E338" s="58"/>
      <c r="F338" s="1"/>
    </row>
    <row r="339" spans="1:6">
      <c r="A339" s="93"/>
      <c r="B339" s="93"/>
      <c r="C339" s="5"/>
      <c r="D339" s="13"/>
      <c r="E339" s="58"/>
      <c r="F339" s="1"/>
    </row>
    <row r="340" spans="1:6">
      <c r="A340" s="93"/>
      <c r="B340" s="93"/>
      <c r="C340" s="5"/>
      <c r="D340" s="13"/>
      <c r="E340" s="58"/>
      <c r="F340" s="1"/>
    </row>
    <row r="341" spans="1:6">
      <c r="A341" s="93"/>
      <c r="B341" s="93"/>
      <c r="C341" s="5"/>
      <c r="D341" s="13"/>
      <c r="E341" s="58"/>
      <c r="F341" s="1"/>
    </row>
    <row r="342" spans="1:6">
      <c r="A342" s="93"/>
      <c r="B342" s="93"/>
      <c r="C342" s="5"/>
      <c r="D342" s="13"/>
      <c r="E342" s="58"/>
      <c r="F342" s="1"/>
    </row>
    <row r="343" spans="1:6">
      <c r="A343" s="93"/>
      <c r="B343" s="93"/>
      <c r="C343" s="5"/>
      <c r="D343" s="13"/>
      <c r="E343" s="58"/>
      <c r="F343" s="1"/>
    </row>
    <row r="344" spans="1:6">
      <c r="A344" s="93"/>
      <c r="B344" s="93"/>
      <c r="C344" s="5"/>
      <c r="D344" s="13"/>
      <c r="E344" s="58"/>
      <c r="F344" s="1"/>
    </row>
    <row r="345" spans="1:6">
      <c r="A345" s="93"/>
      <c r="B345" s="93"/>
      <c r="C345" s="5"/>
      <c r="D345" s="13"/>
      <c r="E345" s="58"/>
      <c r="F345" s="1"/>
    </row>
    <row r="346" spans="1:6">
      <c r="A346" s="93"/>
      <c r="B346" s="93"/>
      <c r="C346" s="5"/>
      <c r="D346" s="13"/>
      <c r="E346" s="58"/>
      <c r="F346" s="1"/>
    </row>
    <row r="347" spans="1:6">
      <c r="A347" s="93"/>
      <c r="B347" s="93"/>
      <c r="C347" s="5"/>
      <c r="D347" s="13"/>
      <c r="E347" s="58"/>
      <c r="F347" s="1"/>
    </row>
    <row r="348" spans="1:6">
      <c r="A348" s="93"/>
      <c r="B348" s="93"/>
      <c r="C348" s="5"/>
      <c r="D348" s="13"/>
      <c r="E348" s="58"/>
      <c r="F348" s="1"/>
    </row>
    <row r="349" spans="1:6">
      <c r="A349" s="93"/>
      <c r="B349" s="93"/>
      <c r="C349" s="5"/>
      <c r="D349" s="13"/>
      <c r="E349" s="58"/>
      <c r="F349" s="1"/>
    </row>
    <row r="350" spans="1:6">
      <c r="A350" s="93"/>
      <c r="B350" s="93"/>
      <c r="C350" s="5"/>
      <c r="D350" s="13"/>
      <c r="E350" s="58"/>
      <c r="F350" s="1"/>
    </row>
    <row r="351" spans="1:6">
      <c r="A351" s="93"/>
      <c r="B351" s="93"/>
      <c r="C351" s="5"/>
      <c r="D351" s="13"/>
      <c r="E351" s="58"/>
      <c r="F351" s="1"/>
    </row>
    <row r="352" spans="1:6">
      <c r="A352" s="93"/>
      <c r="B352" s="93"/>
      <c r="C352" s="5"/>
      <c r="D352" s="13"/>
      <c r="E352" s="58"/>
      <c r="F352" s="1"/>
    </row>
    <row r="353" spans="1:6">
      <c r="A353" s="93"/>
      <c r="B353" s="93"/>
      <c r="C353" s="5"/>
      <c r="D353" s="13"/>
      <c r="E353" s="58"/>
      <c r="F353" s="1"/>
    </row>
    <row r="354" spans="1:6">
      <c r="A354" s="93"/>
      <c r="B354" s="93"/>
      <c r="C354" s="5"/>
      <c r="D354" s="13"/>
      <c r="E354" s="58"/>
      <c r="F354" s="1"/>
    </row>
    <row r="355" spans="1:6">
      <c r="A355" s="93"/>
      <c r="B355" s="93"/>
      <c r="C355" s="5"/>
      <c r="D355" s="13"/>
      <c r="E355" s="58"/>
      <c r="F355" s="1"/>
    </row>
    <row r="356" spans="1:6">
      <c r="A356" s="93"/>
      <c r="B356" s="93"/>
      <c r="C356" s="5"/>
      <c r="D356" s="13"/>
      <c r="E356" s="58"/>
      <c r="F356" s="1"/>
    </row>
    <row r="357" spans="1:6">
      <c r="A357" s="93"/>
      <c r="B357" s="93"/>
      <c r="C357" s="5"/>
      <c r="D357" s="13"/>
      <c r="E357" s="58"/>
      <c r="F357" s="1"/>
    </row>
    <row r="358" spans="1:6">
      <c r="A358" s="93"/>
      <c r="B358" s="93"/>
      <c r="C358" s="5"/>
      <c r="D358" s="13"/>
      <c r="E358" s="58"/>
      <c r="F358" s="1"/>
    </row>
    <row r="359" spans="1:6">
      <c r="A359" s="93"/>
      <c r="B359" s="93"/>
      <c r="C359" s="5"/>
      <c r="D359" s="13"/>
      <c r="E359" s="58"/>
      <c r="F359" s="1"/>
    </row>
    <row r="360" spans="1:6">
      <c r="A360" s="93"/>
      <c r="B360" s="93"/>
      <c r="C360" s="5"/>
      <c r="D360" s="13"/>
      <c r="E360" s="58"/>
      <c r="F360" s="1"/>
    </row>
    <row r="361" spans="1:6">
      <c r="A361" s="93"/>
      <c r="B361" s="93"/>
      <c r="C361" s="5"/>
      <c r="D361" s="13"/>
      <c r="E361" s="58"/>
      <c r="F361" s="1"/>
    </row>
    <row r="362" spans="1:6">
      <c r="A362" s="93"/>
      <c r="B362" s="93"/>
      <c r="C362" s="5"/>
      <c r="D362" s="13"/>
      <c r="E362" s="58"/>
      <c r="F362" s="1"/>
    </row>
    <row r="363" spans="1:6">
      <c r="A363" s="93"/>
      <c r="B363" s="93"/>
      <c r="C363" s="5"/>
      <c r="D363" s="13"/>
      <c r="E363" s="58"/>
      <c r="F363" s="1"/>
    </row>
    <row r="364" spans="1:6">
      <c r="A364" s="93"/>
      <c r="B364" s="93"/>
      <c r="C364" s="5"/>
      <c r="D364" s="13"/>
      <c r="E364" s="58"/>
      <c r="F364" s="1"/>
    </row>
    <row r="365" spans="1:6">
      <c r="A365" s="93"/>
      <c r="B365" s="93"/>
      <c r="C365" s="5"/>
      <c r="D365" s="13"/>
      <c r="E365" s="58"/>
      <c r="F365" s="1"/>
    </row>
    <row r="366" spans="1:6">
      <c r="A366" s="93"/>
      <c r="B366" s="93"/>
      <c r="C366" s="5"/>
      <c r="D366" s="13"/>
      <c r="E366" s="58"/>
      <c r="F366" s="1"/>
    </row>
    <row r="367" spans="1:6">
      <c r="A367" s="93"/>
      <c r="B367" s="93"/>
      <c r="C367" s="5"/>
      <c r="D367" s="13"/>
      <c r="E367" s="58"/>
      <c r="F367" s="1"/>
    </row>
    <row r="368" spans="1:6">
      <c r="A368" s="93"/>
      <c r="B368" s="93"/>
      <c r="C368" s="5"/>
      <c r="D368" s="13"/>
      <c r="E368" s="58"/>
      <c r="F368" s="1"/>
    </row>
    <row r="369" spans="1:6">
      <c r="A369" s="93"/>
      <c r="B369" s="93"/>
      <c r="C369" s="5"/>
      <c r="D369" s="13"/>
      <c r="E369" s="58"/>
      <c r="F369" s="1"/>
    </row>
    <row r="370" spans="1:6">
      <c r="A370" s="93"/>
      <c r="B370" s="93"/>
      <c r="C370" s="5"/>
      <c r="D370" s="13"/>
      <c r="E370" s="58"/>
      <c r="F370" s="1"/>
    </row>
    <row r="371" spans="1:6">
      <c r="A371" s="93"/>
      <c r="B371" s="93"/>
      <c r="C371" s="5"/>
      <c r="D371" s="13"/>
      <c r="E371" s="58"/>
      <c r="F371" s="1"/>
    </row>
    <row r="372" spans="1:6">
      <c r="A372" s="93"/>
      <c r="B372" s="93"/>
      <c r="C372" s="5"/>
      <c r="D372" s="13"/>
      <c r="E372" s="58"/>
      <c r="F372" s="1"/>
    </row>
    <row r="373" spans="1:6">
      <c r="A373" s="93"/>
      <c r="B373" s="93"/>
      <c r="C373" s="5"/>
      <c r="D373" s="13"/>
      <c r="E373" s="58"/>
      <c r="F373" s="1"/>
    </row>
    <row r="374" spans="1:6">
      <c r="A374" s="93"/>
      <c r="B374" s="93"/>
      <c r="C374" s="5"/>
      <c r="D374" s="13"/>
      <c r="E374" s="58"/>
      <c r="F374" s="1"/>
    </row>
    <row r="375" spans="1:6">
      <c r="A375" s="93"/>
      <c r="B375" s="93"/>
      <c r="C375" s="5"/>
      <c r="D375" s="13"/>
      <c r="E375" s="58"/>
      <c r="F375" s="1"/>
    </row>
    <row r="376" spans="1:6">
      <c r="A376" s="93"/>
      <c r="B376" s="93"/>
      <c r="C376" s="5"/>
      <c r="D376" s="13"/>
      <c r="E376" s="58"/>
      <c r="F376" s="1"/>
    </row>
    <row r="377" spans="1:6">
      <c r="A377" s="93"/>
      <c r="B377" s="93"/>
      <c r="C377" s="5"/>
      <c r="D377" s="13"/>
      <c r="E377" s="58"/>
      <c r="F377" s="1"/>
    </row>
    <row r="378" spans="1:6">
      <c r="A378" s="93"/>
      <c r="B378" s="93"/>
      <c r="C378" s="5"/>
      <c r="D378" s="13"/>
      <c r="E378" s="58"/>
      <c r="F378" s="1"/>
    </row>
    <row r="379" spans="1:6">
      <c r="A379" s="93"/>
      <c r="B379" s="93"/>
      <c r="C379" s="5"/>
      <c r="D379" s="13"/>
      <c r="E379" s="58"/>
      <c r="F379" s="1"/>
    </row>
    <row r="380" spans="1:6">
      <c r="A380" s="93"/>
      <c r="B380" s="93"/>
      <c r="C380" s="5"/>
      <c r="D380" s="13"/>
      <c r="E380" s="58"/>
      <c r="F380" s="1"/>
    </row>
    <row r="381" spans="1:6">
      <c r="A381" s="93"/>
      <c r="B381" s="93"/>
      <c r="C381" s="5"/>
      <c r="D381" s="13"/>
      <c r="E381" s="58"/>
      <c r="F381" s="1"/>
    </row>
    <row r="382" spans="1:6">
      <c r="A382" s="93"/>
      <c r="B382" s="93"/>
      <c r="C382" s="5"/>
      <c r="D382" s="13"/>
      <c r="E382" s="58"/>
      <c r="F382" s="1"/>
    </row>
    <row r="383" spans="1:6">
      <c r="A383" s="93"/>
      <c r="B383" s="93"/>
      <c r="C383" s="5"/>
      <c r="D383" s="13"/>
      <c r="E383" s="58"/>
      <c r="F383" s="1"/>
    </row>
    <row r="384" spans="1:6">
      <c r="A384" s="93"/>
      <c r="B384" s="93"/>
      <c r="C384" s="5"/>
      <c r="D384" s="13"/>
      <c r="E384" s="58"/>
      <c r="F384" s="1"/>
    </row>
    <row r="385" spans="1:6">
      <c r="A385" s="93"/>
      <c r="B385" s="93"/>
      <c r="C385" s="5"/>
      <c r="D385" s="13"/>
      <c r="E385" s="58"/>
      <c r="F385" s="1"/>
    </row>
    <row r="386" spans="1:6">
      <c r="A386" s="93"/>
      <c r="B386" s="93"/>
      <c r="C386" s="5"/>
      <c r="D386" s="13"/>
      <c r="E386" s="58"/>
      <c r="F386" s="1"/>
    </row>
    <row r="387" spans="1:6">
      <c r="A387" s="93"/>
      <c r="B387" s="93"/>
      <c r="C387" s="5"/>
      <c r="D387" s="13"/>
      <c r="E387" s="58"/>
      <c r="F387" s="1"/>
    </row>
    <row r="388" spans="1:6">
      <c r="A388" s="93"/>
      <c r="B388" s="93"/>
      <c r="C388" s="5"/>
      <c r="D388" s="13"/>
      <c r="E388" s="58"/>
      <c r="F388" s="1"/>
    </row>
    <row r="389" spans="1:6">
      <c r="A389" s="93"/>
      <c r="B389" s="93"/>
      <c r="C389" s="5"/>
      <c r="D389" s="13"/>
      <c r="E389" s="58"/>
      <c r="F389" s="1"/>
    </row>
    <row r="390" spans="1:6">
      <c r="A390" s="93"/>
      <c r="B390" s="93"/>
      <c r="C390" s="5"/>
      <c r="D390" s="13"/>
      <c r="E390" s="58"/>
      <c r="F390" s="1"/>
    </row>
    <row r="391" spans="1:6">
      <c r="A391" s="93"/>
      <c r="B391" s="93"/>
      <c r="C391" s="5"/>
      <c r="D391" s="13"/>
      <c r="E391" s="58"/>
      <c r="F391" s="1"/>
    </row>
    <row r="392" spans="1:6">
      <c r="A392" s="93"/>
      <c r="B392" s="93"/>
      <c r="C392" s="5"/>
      <c r="D392" s="13"/>
      <c r="E392" s="58"/>
      <c r="F392" s="1"/>
    </row>
    <row r="393" spans="1:6">
      <c r="A393" s="93"/>
      <c r="B393" s="93"/>
      <c r="C393" s="5"/>
      <c r="D393" s="13"/>
      <c r="E393" s="58"/>
      <c r="F393" s="1"/>
    </row>
    <row r="394" spans="1:6">
      <c r="A394" s="93"/>
      <c r="B394" s="93"/>
      <c r="C394" s="5"/>
      <c r="D394" s="13"/>
      <c r="E394" s="58"/>
      <c r="F394" s="1"/>
    </row>
    <row r="395" spans="1:6">
      <c r="A395" s="93"/>
      <c r="B395" s="93"/>
      <c r="C395" s="5"/>
      <c r="D395" s="13"/>
      <c r="E395" s="58"/>
      <c r="F395" s="1"/>
    </row>
    <row r="396" spans="1:6">
      <c r="A396" s="93"/>
      <c r="B396" s="93"/>
      <c r="C396" s="5"/>
      <c r="D396" s="13"/>
      <c r="E396" s="58"/>
      <c r="F396" s="1"/>
    </row>
    <row r="397" spans="1:6">
      <c r="A397" s="93"/>
      <c r="B397" s="93"/>
      <c r="C397" s="5"/>
      <c r="D397" s="13"/>
      <c r="E397" s="58"/>
      <c r="F397" s="1"/>
    </row>
    <row r="398" spans="1:6">
      <c r="A398" s="93"/>
      <c r="B398" s="93"/>
      <c r="C398" s="5"/>
      <c r="D398" s="13"/>
      <c r="E398" s="58"/>
      <c r="F398" s="1"/>
    </row>
    <row r="399" spans="1:6">
      <c r="A399" s="93"/>
      <c r="B399" s="93"/>
      <c r="C399" s="5"/>
      <c r="D399" s="13"/>
      <c r="E399" s="58"/>
      <c r="F399" s="1"/>
    </row>
    <row r="400" spans="1:6">
      <c r="A400" s="93"/>
      <c r="B400" s="93"/>
      <c r="C400" s="5"/>
      <c r="D400" s="13"/>
      <c r="E400" s="58"/>
      <c r="F400" s="1"/>
    </row>
    <row r="401" spans="1:6">
      <c r="A401" s="93"/>
      <c r="B401" s="93"/>
      <c r="C401" s="5"/>
      <c r="D401" s="13"/>
      <c r="E401" s="58"/>
      <c r="F401" s="1"/>
    </row>
    <row r="402" spans="1:6">
      <c r="A402" s="93"/>
      <c r="B402" s="93"/>
      <c r="C402" s="5"/>
      <c r="D402" s="13"/>
      <c r="E402" s="58"/>
      <c r="F402" s="1"/>
    </row>
    <row r="403" spans="1:6">
      <c r="A403" s="93"/>
      <c r="B403" s="93"/>
      <c r="C403" s="5"/>
      <c r="D403" s="13"/>
      <c r="E403" s="58"/>
      <c r="F403" s="1"/>
    </row>
    <row r="404" spans="1:6">
      <c r="A404" s="93"/>
      <c r="B404" s="93"/>
      <c r="C404" s="5"/>
      <c r="D404" s="13"/>
      <c r="E404" s="58"/>
      <c r="F404" s="1"/>
    </row>
    <row r="405" spans="1:6">
      <c r="A405" s="93"/>
      <c r="B405" s="93"/>
      <c r="C405" s="5"/>
      <c r="D405" s="13"/>
      <c r="E405" s="58"/>
      <c r="F405" s="1"/>
    </row>
    <row r="406" spans="1:6">
      <c r="A406" s="93"/>
      <c r="B406" s="93"/>
      <c r="C406" s="5"/>
      <c r="D406" s="13"/>
      <c r="E406" s="58"/>
      <c r="F406" s="1"/>
    </row>
    <row r="407" spans="1:6">
      <c r="A407" s="93"/>
      <c r="B407" s="93"/>
      <c r="C407" s="5"/>
      <c r="D407" s="13"/>
      <c r="E407" s="58"/>
      <c r="F407" s="1"/>
    </row>
    <row r="408" spans="1:6">
      <c r="A408" s="93"/>
      <c r="B408" s="93"/>
      <c r="C408" s="5"/>
      <c r="D408" s="13"/>
      <c r="E408" s="58"/>
      <c r="F408" s="1"/>
    </row>
    <row r="409" spans="1:6">
      <c r="A409" s="93"/>
      <c r="B409" s="93"/>
      <c r="C409" s="5"/>
      <c r="D409" s="13"/>
      <c r="E409" s="58"/>
      <c r="F409" s="1"/>
    </row>
    <row r="410" spans="1:6">
      <c r="A410" s="93"/>
      <c r="B410" s="93"/>
      <c r="C410" s="5"/>
      <c r="D410" s="13"/>
      <c r="E410" s="58"/>
      <c r="F410" s="1"/>
    </row>
    <row r="411" spans="1:6">
      <c r="A411" s="93"/>
      <c r="B411" s="93"/>
      <c r="C411" s="5"/>
      <c r="D411" s="13"/>
      <c r="E411" s="58"/>
      <c r="F411" s="1"/>
    </row>
    <row r="412" spans="1:6">
      <c r="A412" s="93"/>
      <c r="B412" s="93"/>
      <c r="C412" s="5"/>
      <c r="D412" s="13"/>
      <c r="E412" s="58"/>
      <c r="F412" s="1"/>
    </row>
    <row r="413" spans="1:6">
      <c r="A413" s="93"/>
      <c r="B413" s="93"/>
      <c r="C413" s="5"/>
      <c r="D413" s="13"/>
      <c r="E413" s="58"/>
      <c r="F413" s="1"/>
    </row>
    <row r="414" spans="1:6">
      <c r="A414" s="93"/>
      <c r="B414" s="93"/>
      <c r="C414" s="5"/>
      <c r="D414" s="13"/>
      <c r="E414" s="58"/>
      <c r="F414" s="1"/>
    </row>
    <row r="415" spans="1:6">
      <c r="A415" s="93"/>
      <c r="B415" s="93"/>
      <c r="C415" s="5"/>
      <c r="D415" s="13"/>
      <c r="E415" s="58"/>
      <c r="F415" s="1"/>
    </row>
    <row r="416" spans="1:6">
      <c r="A416" s="93"/>
      <c r="B416" s="93"/>
      <c r="C416" s="5"/>
      <c r="D416" s="13"/>
      <c r="E416" s="58"/>
      <c r="F416" s="1"/>
    </row>
    <row r="417" spans="1:6">
      <c r="A417" s="93"/>
      <c r="B417" s="93"/>
      <c r="C417" s="5"/>
      <c r="D417" s="13"/>
      <c r="E417" s="58"/>
      <c r="F417" s="1"/>
    </row>
    <row r="418" spans="1:6">
      <c r="A418" s="93"/>
      <c r="B418" s="93"/>
      <c r="C418" s="5"/>
      <c r="D418" s="13"/>
      <c r="E418" s="58"/>
      <c r="F418" s="1"/>
    </row>
    <row r="419" spans="1:6">
      <c r="A419" s="93"/>
      <c r="B419" s="93"/>
      <c r="C419" s="5"/>
      <c r="D419" s="13"/>
      <c r="E419" s="58"/>
      <c r="F419" s="1"/>
    </row>
    <row r="420" spans="1:6">
      <c r="A420" s="93"/>
      <c r="B420" s="93"/>
      <c r="C420" s="5"/>
      <c r="D420" s="13"/>
      <c r="E420" s="58"/>
      <c r="F420" s="1"/>
    </row>
    <row r="421" spans="1:6">
      <c r="A421" s="93"/>
      <c r="B421" s="93"/>
      <c r="C421" s="5"/>
      <c r="D421" s="13"/>
      <c r="E421" s="58"/>
      <c r="F421" s="1"/>
    </row>
    <row r="422" spans="1:6">
      <c r="A422" s="93"/>
      <c r="B422" s="93"/>
      <c r="C422" s="5"/>
      <c r="D422" s="13"/>
      <c r="E422" s="58"/>
      <c r="F422" s="1"/>
    </row>
    <row r="423" spans="1:6">
      <c r="A423" s="93"/>
      <c r="B423" s="93"/>
      <c r="C423" s="5"/>
      <c r="D423" s="13"/>
      <c r="E423" s="58"/>
      <c r="F423" s="1"/>
    </row>
    <row r="424" spans="1:6">
      <c r="A424" s="93"/>
      <c r="B424" s="93"/>
      <c r="C424" s="5"/>
      <c r="D424" s="13"/>
      <c r="E424" s="58"/>
      <c r="F424" s="1"/>
    </row>
    <row r="425" spans="1:6">
      <c r="A425" s="93"/>
      <c r="B425" s="93"/>
      <c r="C425" s="5"/>
      <c r="D425" s="13"/>
      <c r="E425" s="58"/>
      <c r="F425" s="1"/>
    </row>
    <row r="426" spans="1:6">
      <c r="A426" s="93"/>
      <c r="B426" s="93"/>
      <c r="C426" s="5"/>
      <c r="D426" s="13"/>
      <c r="E426" s="58"/>
      <c r="F426" s="1"/>
    </row>
    <row r="427" spans="1:6">
      <c r="A427" s="93"/>
      <c r="B427" s="93"/>
      <c r="C427" s="5"/>
      <c r="D427" s="13"/>
      <c r="E427" s="58"/>
      <c r="F427" s="1"/>
    </row>
    <row r="428" spans="1:6">
      <c r="A428" s="93"/>
      <c r="B428" s="93"/>
      <c r="C428" s="5"/>
      <c r="D428" s="13"/>
      <c r="E428" s="58"/>
      <c r="F428" s="1"/>
    </row>
    <row r="429" spans="1:6">
      <c r="A429" s="93"/>
      <c r="B429" s="93"/>
      <c r="C429" s="5"/>
      <c r="D429" s="13"/>
      <c r="E429" s="58"/>
      <c r="F429" s="1"/>
    </row>
    <row r="430" spans="1:6">
      <c r="A430" s="93"/>
      <c r="B430" s="93"/>
      <c r="C430" s="5"/>
      <c r="D430" s="13"/>
      <c r="E430" s="58"/>
      <c r="F430" s="1"/>
    </row>
    <row r="431" spans="1:6">
      <c r="A431" s="93"/>
      <c r="B431" s="93"/>
      <c r="C431" s="5"/>
      <c r="D431" s="13"/>
      <c r="E431" s="58"/>
      <c r="F431" s="1"/>
    </row>
    <row r="432" spans="1:6">
      <c r="A432" s="93"/>
      <c r="B432" s="93"/>
      <c r="C432" s="5"/>
      <c r="D432" s="13"/>
      <c r="E432" s="58"/>
      <c r="F432" s="1"/>
    </row>
    <row r="433" spans="1:6">
      <c r="A433" s="93"/>
      <c r="B433" s="93"/>
      <c r="C433" s="5"/>
      <c r="D433" s="13"/>
      <c r="E433" s="58"/>
      <c r="F433" s="1"/>
    </row>
    <row r="434" spans="1:6">
      <c r="A434" s="93"/>
      <c r="B434" s="93"/>
      <c r="C434" s="5"/>
      <c r="D434" s="13"/>
      <c r="E434" s="58"/>
      <c r="F434" s="1"/>
    </row>
    <row r="435" spans="1:6">
      <c r="A435" s="93"/>
      <c r="B435" s="93"/>
      <c r="C435" s="5"/>
      <c r="D435" s="13"/>
      <c r="E435" s="58"/>
      <c r="F435" s="1"/>
    </row>
    <row r="436" spans="1:6">
      <c r="A436" s="93"/>
      <c r="B436" s="93"/>
      <c r="C436" s="5"/>
      <c r="D436" s="13"/>
      <c r="E436" s="58"/>
      <c r="F436" s="1"/>
    </row>
    <row r="437" spans="1:6">
      <c r="A437" s="93"/>
      <c r="B437" s="93"/>
      <c r="C437" s="5"/>
      <c r="D437" s="13"/>
      <c r="E437" s="58"/>
      <c r="F437" s="1"/>
    </row>
    <row r="438" spans="1:6">
      <c r="A438" s="93"/>
      <c r="B438" s="93"/>
      <c r="C438" s="5"/>
      <c r="D438" s="13"/>
      <c r="E438" s="58"/>
      <c r="F438" s="1"/>
    </row>
    <row r="439" spans="1:6">
      <c r="A439" s="93"/>
      <c r="B439" s="93"/>
      <c r="C439" s="5"/>
      <c r="D439" s="13"/>
      <c r="E439" s="58"/>
      <c r="F439" s="1"/>
    </row>
    <row r="440" spans="1:6">
      <c r="A440" s="93"/>
      <c r="B440" s="93"/>
      <c r="C440" s="5"/>
      <c r="D440" s="13"/>
      <c r="E440" s="58"/>
      <c r="F440" s="1"/>
    </row>
    <row r="441" spans="1:6">
      <c r="A441" s="93"/>
      <c r="B441" s="93"/>
      <c r="C441" s="5"/>
      <c r="D441" s="13"/>
      <c r="E441" s="58"/>
      <c r="F441" s="1"/>
    </row>
    <row r="442" spans="1:6">
      <c r="A442" s="93"/>
      <c r="B442" s="93"/>
      <c r="C442" s="5"/>
      <c r="D442" s="13"/>
      <c r="E442" s="58"/>
      <c r="F442" s="1"/>
    </row>
    <row r="443" spans="1:6">
      <c r="A443" s="93"/>
      <c r="B443" s="93"/>
      <c r="C443" s="5"/>
      <c r="D443" s="13"/>
      <c r="E443" s="58"/>
      <c r="F443" s="1"/>
    </row>
    <row r="444" spans="1:6">
      <c r="A444" s="93"/>
      <c r="B444" s="93"/>
      <c r="C444" s="5"/>
      <c r="D444" s="13"/>
      <c r="E444" s="58"/>
      <c r="F444" s="1"/>
    </row>
    <row r="445" spans="1:6">
      <c r="A445" s="93"/>
      <c r="B445" s="93"/>
      <c r="C445" s="5"/>
      <c r="D445" s="13"/>
      <c r="E445" s="58"/>
      <c r="F445" s="1"/>
    </row>
    <row r="446" spans="1:6">
      <c r="A446" s="93"/>
      <c r="B446" s="93"/>
      <c r="C446" s="5"/>
      <c r="D446" s="13"/>
      <c r="E446" s="58"/>
      <c r="F446" s="1"/>
    </row>
    <row r="447" spans="1:6">
      <c r="A447" s="93"/>
      <c r="B447" s="93"/>
      <c r="C447" s="5"/>
      <c r="D447" s="13"/>
      <c r="E447" s="58"/>
      <c r="F447" s="1"/>
    </row>
    <row r="448" spans="1:6">
      <c r="A448" s="93"/>
      <c r="B448" s="93"/>
      <c r="C448" s="5"/>
      <c r="D448" s="13"/>
      <c r="E448" s="58"/>
      <c r="F448" s="1"/>
    </row>
    <row r="449" spans="1:6">
      <c r="A449" s="93"/>
      <c r="B449" s="93"/>
      <c r="C449" s="5"/>
      <c r="D449" s="13"/>
      <c r="E449" s="58"/>
      <c r="F449" s="1"/>
    </row>
    <row r="450" spans="1:6">
      <c r="A450" s="93"/>
      <c r="B450" s="93"/>
      <c r="C450" s="5"/>
      <c r="D450" s="13"/>
      <c r="E450" s="58"/>
      <c r="F450" s="1"/>
    </row>
    <row r="451" spans="1:6">
      <c r="A451" s="93"/>
      <c r="B451" s="93"/>
      <c r="C451" s="5"/>
      <c r="D451" s="13"/>
      <c r="E451" s="58"/>
      <c r="F451" s="1"/>
    </row>
    <row r="452" spans="1:6">
      <c r="A452" s="93"/>
      <c r="B452" s="93"/>
      <c r="C452" s="5"/>
      <c r="D452" s="13"/>
      <c r="E452" s="58"/>
      <c r="F452" s="1"/>
    </row>
    <row r="453" spans="1:6">
      <c r="A453" s="93"/>
      <c r="B453" s="93"/>
      <c r="C453" s="5"/>
      <c r="D453" s="13"/>
      <c r="E453" s="58"/>
      <c r="F453" s="1"/>
    </row>
    <row r="454" spans="1:6">
      <c r="A454" s="93"/>
      <c r="B454" s="93"/>
      <c r="C454" s="5"/>
      <c r="D454" s="13"/>
      <c r="E454" s="58"/>
      <c r="F454" s="1"/>
    </row>
    <row r="455" spans="1:6">
      <c r="A455" s="93"/>
      <c r="B455" s="93"/>
      <c r="C455" s="5"/>
      <c r="D455" s="13"/>
      <c r="E455" s="58"/>
      <c r="F455" s="1"/>
    </row>
    <row r="456" spans="1:6">
      <c r="A456" s="93"/>
      <c r="B456" s="93"/>
      <c r="C456" s="5"/>
      <c r="D456" s="13"/>
      <c r="E456" s="58"/>
      <c r="F456" s="1"/>
    </row>
    <row r="457" spans="1:6">
      <c r="A457" s="93"/>
      <c r="B457" s="93"/>
      <c r="C457" s="5"/>
      <c r="D457" s="13"/>
      <c r="E457" s="58"/>
      <c r="F457" s="1"/>
    </row>
    <row r="458" spans="1:6">
      <c r="A458" s="93"/>
      <c r="B458" s="93"/>
      <c r="C458" s="5"/>
      <c r="D458" s="13"/>
      <c r="E458" s="58"/>
      <c r="F458" s="1"/>
    </row>
    <row r="459" spans="1:6">
      <c r="A459" s="93"/>
      <c r="B459" s="93"/>
      <c r="C459" s="5"/>
      <c r="D459" s="13"/>
      <c r="E459" s="58"/>
      <c r="F459" s="1"/>
    </row>
    <row r="460" spans="1:6">
      <c r="A460" s="93"/>
      <c r="B460" s="93"/>
      <c r="C460" s="5"/>
      <c r="D460" s="13"/>
      <c r="E460" s="58"/>
      <c r="F460" s="1"/>
    </row>
    <row r="461" spans="1:6">
      <c r="A461" s="93"/>
      <c r="B461" s="93"/>
      <c r="C461" s="5"/>
      <c r="D461" s="13"/>
      <c r="E461" s="58"/>
      <c r="F461" s="1"/>
    </row>
    <row r="462" spans="1:6">
      <c r="A462" s="93"/>
      <c r="B462" s="93"/>
      <c r="C462" s="5"/>
      <c r="D462" s="13"/>
      <c r="E462" s="58"/>
      <c r="F462" s="1"/>
    </row>
    <row r="463" spans="1:6">
      <c r="A463" s="93"/>
      <c r="B463" s="93"/>
      <c r="C463" s="5"/>
      <c r="D463" s="13"/>
      <c r="E463" s="58"/>
      <c r="F463" s="1"/>
    </row>
    <row r="464" spans="1:6">
      <c r="A464" s="93"/>
      <c r="B464" s="93"/>
      <c r="C464" s="5"/>
      <c r="D464" s="13"/>
      <c r="E464" s="58"/>
      <c r="F464" s="1"/>
    </row>
    <row r="465" spans="1:6">
      <c r="A465" s="93"/>
      <c r="B465" s="93"/>
      <c r="C465" s="5"/>
      <c r="D465" s="13"/>
      <c r="E465" s="58"/>
      <c r="F465" s="1"/>
    </row>
    <row r="466" spans="1:6">
      <c r="A466" s="93"/>
      <c r="B466" s="93"/>
      <c r="C466" s="5"/>
      <c r="D466" s="13"/>
      <c r="E466" s="58"/>
      <c r="F466" s="1"/>
    </row>
    <row r="467" spans="1:6">
      <c r="A467" s="93"/>
      <c r="B467" s="93"/>
      <c r="C467" s="5"/>
      <c r="D467" s="13"/>
      <c r="E467" s="58"/>
      <c r="F467" s="1"/>
    </row>
    <row r="468" spans="1:6">
      <c r="A468" s="93"/>
      <c r="B468" s="93"/>
      <c r="C468" s="5"/>
      <c r="D468" s="13"/>
      <c r="E468" s="58"/>
      <c r="F468" s="1"/>
    </row>
    <row r="469" spans="1:6">
      <c r="A469" s="93"/>
      <c r="B469" s="93"/>
      <c r="C469" s="5"/>
      <c r="D469" s="13"/>
      <c r="E469" s="58"/>
      <c r="F469" s="1"/>
    </row>
    <row r="470" spans="1:6">
      <c r="A470" s="93"/>
      <c r="B470" s="93"/>
      <c r="C470" s="5"/>
      <c r="D470" s="13"/>
      <c r="E470" s="58"/>
      <c r="F470" s="1"/>
    </row>
    <row r="471" spans="1:6">
      <c r="A471" s="93"/>
      <c r="B471" s="93"/>
      <c r="C471" s="5"/>
      <c r="D471" s="13"/>
      <c r="E471" s="58"/>
      <c r="F471" s="1"/>
    </row>
    <row r="472" spans="1:6">
      <c r="A472" s="93"/>
      <c r="B472" s="93"/>
      <c r="C472" s="5"/>
      <c r="D472" s="13"/>
      <c r="E472" s="58"/>
      <c r="F472" s="1"/>
    </row>
    <row r="473" spans="1:6">
      <c r="A473" s="93"/>
      <c r="B473" s="93"/>
      <c r="C473" s="5"/>
      <c r="D473" s="13"/>
      <c r="E473" s="58"/>
      <c r="F473" s="1"/>
    </row>
    <row r="474" spans="1:6">
      <c r="A474" s="93"/>
      <c r="B474" s="93"/>
      <c r="C474" s="5"/>
      <c r="D474" s="13"/>
      <c r="E474" s="58"/>
      <c r="F474" s="1"/>
    </row>
    <row r="475" spans="1:6">
      <c r="A475" s="93"/>
      <c r="B475" s="93"/>
      <c r="C475" s="5"/>
      <c r="D475" s="13"/>
      <c r="E475" s="58"/>
      <c r="F475" s="1"/>
    </row>
    <row r="476" spans="1:6">
      <c r="A476" s="93"/>
      <c r="B476" s="93"/>
      <c r="C476" s="5"/>
      <c r="D476" s="13"/>
      <c r="E476" s="58"/>
      <c r="F476" s="1"/>
    </row>
    <row r="477" spans="1:6">
      <c r="A477" s="93"/>
      <c r="B477" s="93"/>
      <c r="C477" s="5"/>
      <c r="D477" s="13"/>
      <c r="E477" s="58"/>
      <c r="F477" s="1"/>
    </row>
    <row r="478" spans="1:6">
      <c r="A478" s="93"/>
      <c r="B478" s="93"/>
      <c r="C478" s="5"/>
      <c r="D478" s="13"/>
      <c r="E478" s="58"/>
      <c r="F478" s="1"/>
    </row>
    <row r="479" spans="1:6">
      <c r="A479" s="93"/>
      <c r="B479" s="93"/>
      <c r="C479" s="5"/>
      <c r="D479" s="13"/>
      <c r="E479" s="58"/>
      <c r="F479" s="1"/>
    </row>
    <row r="480" spans="1:6">
      <c r="A480" s="93"/>
      <c r="B480" s="93"/>
      <c r="C480" s="5"/>
      <c r="D480" s="13"/>
      <c r="E480" s="58"/>
      <c r="F480" s="1"/>
    </row>
    <row r="481" spans="1:6">
      <c r="A481" s="93"/>
      <c r="B481" s="93"/>
      <c r="C481" s="5"/>
      <c r="D481" s="13"/>
      <c r="E481" s="58"/>
      <c r="F481" s="1"/>
    </row>
    <row r="482" spans="1:6">
      <c r="A482" s="93"/>
      <c r="B482" s="93"/>
      <c r="C482" s="5"/>
      <c r="D482" s="13"/>
      <c r="E482" s="58"/>
      <c r="F482" s="1"/>
    </row>
    <row r="483" spans="1:6">
      <c r="A483" s="93"/>
      <c r="B483" s="93"/>
      <c r="C483" s="5"/>
      <c r="D483" s="13"/>
      <c r="E483" s="58"/>
      <c r="F483" s="1"/>
    </row>
    <row r="484" spans="1:6">
      <c r="A484" s="93"/>
      <c r="B484" s="93"/>
      <c r="C484" s="5"/>
      <c r="D484" s="13"/>
      <c r="E484" s="58"/>
      <c r="F484" s="1"/>
    </row>
    <row r="485" spans="1:6">
      <c r="A485" s="93"/>
      <c r="B485" s="93"/>
      <c r="C485" s="5"/>
      <c r="D485" s="13"/>
      <c r="E485" s="58"/>
      <c r="F485" s="1"/>
    </row>
    <row r="486" spans="1:6">
      <c r="A486" s="93"/>
      <c r="B486" s="93"/>
      <c r="C486" s="5"/>
      <c r="D486" s="13"/>
      <c r="E486" s="58"/>
      <c r="F486" s="1"/>
    </row>
    <row r="487" spans="1:6">
      <c r="A487" s="93"/>
      <c r="B487" s="93"/>
      <c r="C487" s="5"/>
      <c r="D487" s="13"/>
      <c r="E487" s="58"/>
      <c r="F487" s="1"/>
    </row>
    <row r="488" spans="1:6">
      <c r="A488" s="93"/>
      <c r="B488" s="93"/>
      <c r="C488" s="5"/>
      <c r="D488" s="13"/>
      <c r="E488" s="58"/>
      <c r="F488" s="1"/>
    </row>
    <row r="489" spans="1:6">
      <c r="A489" s="93"/>
      <c r="B489" s="93"/>
      <c r="C489" s="5"/>
      <c r="D489" s="13"/>
      <c r="E489" s="58"/>
      <c r="F489" s="1"/>
    </row>
    <row r="490" spans="1:6">
      <c r="A490" s="93"/>
      <c r="B490" s="93"/>
      <c r="C490" s="5"/>
      <c r="D490" s="13"/>
      <c r="E490" s="58"/>
      <c r="F490" s="1"/>
    </row>
    <row r="491" spans="1:6">
      <c r="A491" s="93"/>
      <c r="B491" s="93"/>
      <c r="C491" s="5"/>
      <c r="D491" s="13"/>
      <c r="E491" s="58"/>
      <c r="F491" s="1"/>
    </row>
    <row r="492" spans="1:6">
      <c r="A492" s="93"/>
      <c r="B492" s="93"/>
      <c r="C492" s="5"/>
      <c r="D492" s="13"/>
      <c r="E492" s="58"/>
      <c r="F492" s="1"/>
    </row>
    <row r="493" spans="1:6">
      <c r="A493" s="93"/>
      <c r="B493" s="93"/>
      <c r="C493" s="5"/>
      <c r="D493" s="13"/>
      <c r="E493" s="58"/>
      <c r="F493" s="1"/>
    </row>
    <row r="494" spans="1:6">
      <c r="A494" s="93"/>
      <c r="B494" s="93"/>
      <c r="C494" s="5"/>
      <c r="D494" s="13"/>
      <c r="E494" s="58"/>
    </row>
    <row r="495" spans="1:6">
      <c r="A495" s="93"/>
      <c r="B495" s="93"/>
      <c r="C495" s="5"/>
      <c r="D495" s="13"/>
      <c r="E495" s="58"/>
    </row>
    <row r="496" spans="1:6">
      <c r="A496" s="93"/>
      <c r="B496" s="93"/>
      <c r="C496" s="5"/>
      <c r="D496" s="13"/>
      <c r="E496" s="58"/>
    </row>
    <row r="497" spans="3:3">
      <c r="C497" s="5"/>
    </row>
    <row r="498" spans="3:3">
      <c r="C498" s="5"/>
    </row>
  </sheetData>
  <mergeCells count="64">
    <mergeCell ref="A27:A28"/>
    <mergeCell ref="B27:B28"/>
    <mergeCell ref="D27:D28"/>
    <mergeCell ref="A29:A30"/>
    <mergeCell ref="B29:B30"/>
    <mergeCell ref="D29:D30"/>
    <mergeCell ref="A23:A24"/>
    <mergeCell ref="B23:B24"/>
    <mergeCell ref="D23:D24"/>
    <mergeCell ref="A25:A26"/>
    <mergeCell ref="B25:B26"/>
    <mergeCell ref="D25:D26"/>
    <mergeCell ref="A19:A20"/>
    <mergeCell ref="B19:B20"/>
    <mergeCell ref="D19:D20"/>
    <mergeCell ref="A21:A22"/>
    <mergeCell ref="B21:B22"/>
    <mergeCell ref="D21:D22"/>
    <mergeCell ref="A15:A16"/>
    <mergeCell ref="B15:B16"/>
    <mergeCell ref="D15:D16"/>
    <mergeCell ref="A17:A18"/>
    <mergeCell ref="B17:B18"/>
    <mergeCell ref="D17:D18"/>
    <mergeCell ref="A11:A12"/>
    <mergeCell ref="B11:B12"/>
    <mergeCell ref="D11:D12"/>
    <mergeCell ref="A13:A14"/>
    <mergeCell ref="B13:B14"/>
    <mergeCell ref="D13:D14"/>
    <mergeCell ref="F5:F7"/>
    <mergeCell ref="G5:G7"/>
    <mergeCell ref="A5:A7"/>
    <mergeCell ref="B5:B7"/>
    <mergeCell ref="C5:C7"/>
    <mergeCell ref="D5:D7"/>
    <mergeCell ref="E5:E7"/>
    <mergeCell ref="C82:E82"/>
    <mergeCell ref="C83:E83"/>
    <mergeCell ref="C84:E84"/>
    <mergeCell ref="A50:A57"/>
    <mergeCell ref="B50:B57"/>
    <mergeCell ref="D50:D57"/>
    <mergeCell ref="A46:A49"/>
    <mergeCell ref="B42:B45"/>
    <mergeCell ref="B46:B49"/>
    <mergeCell ref="D42:D45"/>
    <mergeCell ref="D46:D49"/>
    <mergeCell ref="D98:G98"/>
    <mergeCell ref="C108:I108"/>
    <mergeCell ref="C110:I110"/>
    <mergeCell ref="A1:G1"/>
    <mergeCell ref="C2:G2"/>
    <mergeCell ref="A2:B2"/>
    <mergeCell ref="A3:G3"/>
    <mergeCell ref="A31:A36"/>
    <mergeCell ref="B31:B36"/>
    <mergeCell ref="D31:D36"/>
    <mergeCell ref="A37:A41"/>
    <mergeCell ref="B37:B41"/>
    <mergeCell ref="D37:D41"/>
    <mergeCell ref="B9:F9"/>
    <mergeCell ref="B59:F59"/>
    <mergeCell ref="A42:A45"/>
  </mergeCells>
  <printOptions horizontalCentered="1"/>
  <pageMargins left="0.78740157480314965" right="0.31496062992125984" top="0.6692913385826772" bottom="0.23622047244094491" header="0.31496062992125984" footer="0.27559055118110237"/>
  <pageSetup paperSize="9" scale="55" fitToHeight="6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28" zoomScale="106" zoomScaleNormal="106" workbookViewId="0">
      <selection activeCell="D51" sqref="D51"/>
    </sheetView>
  </sheetViews>
  <sheetFormatPr defaultRowHeight="12.75"/>
  <cols>
    <col min="1" max="1" width="4.42578125" customWidth="1"/>
    <col min="2" max="2" width="10" customWidth="1"/>
    <col min="3" max="3" width="38.140625" customWidth="1"/>
    <col min="4" max="4" width="7" customWidth="1"/>
  </cols>
  <sheetData>
    <row r="1" spans="1:8">
      <c r="A1" s="281" t="s">
        <v>255</v>
      </c>
      <c r="B1" s="281"/>
      <c r="C1" s="281"/>
      <c r="D1" s="281"/>
      <c r="E1" s="281"/>
      <c r="F1" s="281"/>
      <c r="G1" s="281"/>
    </row>
    <row r="2" spans="1:8" ht="8.25" customHeight="1">
      <c r="A2" s="281"/>
      <c r="B2" s="281"/>
      <c r="C2" s="281"/>
      <c r="D2" s="281"/>
      <c r="E2" s="281"/>
      <c r="F2" s="281"/>
      <c r="G2" s="281"/>
    </row>
    <row r="3" spans="1:8" ht="33.75" customHeight="1">
      <c r="A3" s="278" t="s">
        <v>246</v>
      </c>
      <c r="B3" s="278"/>
      <c r="C3" s="279" t="s">
        <v>472</v>
      </c>
      <c r="D3" s="241"/>
      <c r="E3" s="241"/>
      <c r="F3" s="241"/>
      <c r="G3" s="241"/>
    </row>
    <row r="4" spans="1:8" ht="18" customHeight="1">
      <c r="A4" s="282" t="s">
        <v>92</v>
      </c>
      <c r="B4" s="283"/>
      <c r="C4" s="283"/>
      <c r="D4" s="283"/>
      <c r="E4" s="283"/>
      <c r="F4" s="283"/>
      <c r="G4" s="283"/>
    </row>
    <row r="5" spans="1:8" ht="6" customHeight="1">
      <c r="A5" s="160"/>
      <c r="B5" s="160"/>
      <c r="C5" s="165"/>
      <c r="D5" s="160"/>
      <c r="E5" s="160"/>
      <c r="F5" s="160"/>
      <c r="G5" s="160"/>
    </row>
    <row r="6" spans="1:8">
      <c r="A6" s="284" t="s">
        <v>18</v>
      </c>
      <c r="B6" s="284" t="s">
        <v>93</v>
      </c>
      <c r="C6" s="285" t="s">
        <v>22</v>
      </c>
      <c r="D6" s="284" t="s">
        <v>94</v>
      </c>
      <c r="E6" s="284" t="s">
        <v>6</v>
      </c>
      <c r="F6" s="284" t="s">
        <v>95</v>
      </c>
      <c r="G6" s="284" t="s">
        <v>24</v>
      </c>
    </row>
    <row r="7" spans="1:8">
      <c r="A7" s="284"/>
      <c r="B7" s="284"/>
      <c r="C7" s="285"/>
      <c r="D7" s="284"/>
      <c r="E7" s="284"/>
      <c r="F7" s="284"/>
      <c r="G7" s="284"/>
    </row>
    <row r="8" spans="1:8">
      <c r="A8" s="284"/>
      <c r="B8" s="284"/>
      <c r="C8" s="285"/>
      <c r="D8" s="284"/>
      <c r="E8" s="284"/>
      <c r="F8" s="284"/>
      <c r="G8" s="284"/>
    </row>
    <row r="9" spans="1:8" ht="7.5" customHeight="1">
      <c r="A9" s="286"/>
      <c r="B9" s="286"/>
      <c r="C9" s="286"/>
      <c r="D9" s="286"/>
      <c r="E9" s="286"/>
      <c r="F9" s="286"/>
      <c r="G9" s="286"/>
    </row>
    <row r="10" spans="1:8" ht="29.25" customHeight="1">
      <c r="A10" s="85" t="s">
        <v>65</v>
      </c>
      <c r="B10" s="84" t="s">
        <v>138</v>
      </c>
      <c r="C10" s="84" t="s">
        <v>100</v>
      </c>
      <c r="D10" s="85" t="s">
        <v>21</v>
      </c>
      <c r="E10" s="84">
        <v>190</v>
      </c>
      <c r="F10" s="84">
        <v>1</v>
      </c>
      <c r="G10" s="84">
        <f>ROUND(E10*F10,2)</f>
        <v>190</v>
      </c>
      <c r="H10" s="165"/>
    </row>
    <row r="11" spans="1:8" ht="24">
      <c r="A11" s="85" t="s">
        <v>66</v>
      </c>
      <c r="B11" s="84" t="s">
        <v>97</v>
      </c>
      <c r="C11" s="84" t="s">
        <v>98</v>
      </c>
      <c r="D11" s="85" t="s">
        <v>21</v>
      </c>
      <c r="E11" s="84">
        <v>380</v>
      </c>
      <c r="F11" s="84">
        <v>1</v>
      </c>
      <c r="G11" s="84">
        <f t="shared" ref="G11:G27" si="0">ROUND(E11*F11,2)</f>
        <v>380</v>
      </c>
    </row>
    <row r="12" spans="1:8" ht="24">
      <c r="A12" s="85" t="s">
        <v>10</v>
      </c>
      <c r="B12" s="84" t="s">
        <v>247</v>
      </c>
      <c r="C12" s="84" t="s">
        <v>462</v>
      </c>
      <c r="D12" s="85" t="s">
        <v>21</v>
      </c>
      <c r="E12" s="84">
        <v>21</v>
      </c>
      <c r="F12" s="84">
        <v>1</v>
      </c>
      <c r="G12" s="84">
        <f t="shared" si="0"/>
        <v>21</v>
      </c>
    </row>
    <row r="13" spans="1:8" ht="24">
      <c r="A13" s="85" t="s">
        <v>49</v>
      </c>
      <c r="B13" s="84" t="s">
        <v>247</v>
      </c>
      <c r="C13" s="84" t="s">
        <v>463</v>
      </c>
      <c r="D13" s="85" t="s">
        <v>21</v>
      </c>
      <c r="E13" s="84">
        <v>170</v>
      </c>
      <c r="F13" s="84">
        <v>1</v>
      </c>
      <c r="G13" s="84">
        <f t="shared" ref="G13:G14" si="1">ROUND(E13*F13,2)</f>
        <v>170</v>
      </c>
    </row>
    <row r="14" spans="1:8" ht="24">
      <c r="A14" s="85" t="s">
        <v>55</v>
      </c>
      <c r="B14" s="84" t="s">
        <v>96</v>
      </c>
      <c r="C14" s="84" t="s">
        <v>229</v>
      </c>
      <c r="D14" s="85" t="s">
        <v>21</v>
      </c>
      <c r="E14" s="84">
        <v>190</v>
      </c>
      <c r="F14" s="84">
        <v>1</v>
      </c>
      <c r="G14" s="84">
        <f t="shared" si="1"/>
        <v>190</v>
      </c>
    </row>
    <row r="15" spans="1:8" ht="24">
      <c r="A15" s="85" t="s">
        <v>56</v>
      </c>
      <c r="B15" s="84" t="s">
        <v>139</v>
      </c>
      <c r="C15" s="84" t="s">
        <v>99</v>
      </c>
      <c r="D15" s="85" t="s">
        <v>21</v>
      </c>
      <c r="E15" s="84">
        <v>190</v>
      </c>
      <c r="F15" s="84">
        <v>1</v>
      </c>
      <c r="G15" s="84">
        <f t="shared" si="0"/>
        <v>190</v>
      </c>
    </row>
    <row r="16" spans="1:8" ht="24">
      <c r="A16" s="85" t="s">
        <v>59</v>
      </c>
      <c r="B16" s="84" t="s">
        <v>101</v>
      </c>
      <c r="C16" s="84" t="s">
        <v>102</v>
      </c>
      <c r="D16" s="85" t="s">
        <v>124</v>
      </c>
      <c r="E16" s="84">
        <v>2.6</v>
      </c>
      <c r="F16" s="84">
        <v>1</v>
      </c>
      <c r="G16" s="84">
        <f t="shared" si="0"/>
        <v>2.6</v>
      </c>
    </row>
    <row r="17" spans="1:8" ht="24">
      <c r="A17" s="85" t="s">
        <v>67</v>
      </c>
      <c r="B17" s="84" t="s">
        <v>140</v>
      </c>
      <c r="C17" s="84" t="s">
        <v>464</v>
      </c>
      <c r="D17" s="85" t="s">
        <v>0</v>
      </c>
      <c r="E17" s="84">
        <v>7</v>
      </c>
      <c r="F17" s="84">
        <v>1</v>
      </c>
      <c r="G17" s="84">
        <f t="shared" si="0"/>
        <v>7</v>
      </c>
    </row>
    <row r="18" spans="1:8" ht="24">
      <c r="A18" s="85" t="s">
        <v>64</v>
      </c>
      <c r="B18" s="84" t="s">
        <v>103</v>
      </c>
      <c r="C18" s="84" t="s">
        <v>465</v>
      </c>
      <c r="D18" s="85" t="s">
        <v>0</v>
      </c>
      <c r="E18" s="84">
        <v>7</v>
      </c>
      <c r="F18" s="84">
        <v>1</v>
      </c>
      <c r="G18" s="84">
        <f t="shared" si="0"/>
        <v>7</v>
      </c>
    </row>
    <row r="19" spans="1:8" ht="24">
      <c r="A19" s="85" t="s">
        <v>68</v>
      </c>
      <c r="B19" s="84" t="s">
        <v>104</v>
      </c>
      <c r="C19" s="84" t="s">
        <v>141</v>
      </c>
      <c r="D19" s="85" t="s">
        <v>0</v>
      </c>
      <c r="E19" s="84">
        <v>7</v>
      </c>
      <c r="F19" s="84">
        <v>1</v>
      </c>
      <c r="G19" s="84">
        <f t="shared" si="0"/>
        <v>7</v>
      </c>
    </row>
    <row r="20" spans="1:8" ht="24">
      <c r="A20" s="85" t="s">
        <v>69</v>
      </c>
      <c r="B20" s="84" t="s">
        <v>466</v>
      </c>
      <c r="C20" s="84" t="s">
        <v>467</v>
      </c>
      <c r="D20" s="85" t="s">
        <v>0</v>
      </c>
      <c r="E20" s="84">
        <v>7</v>
      </c>
      <c r="F20" s="84">
        <v>1</v>
      </c>
      <c r="G20" s="84">
        <f t="shared" si="0"/>
        <v>7</v>
      </c>
    </row>
    <row r="21" spans="1:8" ht="24">
      <c r="A21" s="85" t="s">
        <v>89</v>
      </c>
      <c r="B21" s="84" t="s">
        <v>143</v>
      </c>
      <c r="C21" s="84" t="s">
        <v>142</v>
      </c>
      <c r="D21" s="85" t="s">
        <v>0</v>
      </c>
      <c r="E21" s="84">
        <v>7</v>
      </c>
      <c r="F21" s="84">
        <v>1</v>
      </c>
      <c r="G21" s="84">
        <f t="shared" si="0"/>
        <v>7</v>
      </c>
    </row>
    <row r="22" spans="1:8" ht="36">
      <c r="A22" s="85" t="s">
        <v>90</v>
      </c>
      <c r="B22" s="84" t="s">
        <v>144</v>
      </c>
      <c r="C22" s="84" t="s">
        <v>248</v>
      </c>
      <c r="D22" s="85" t="s">
        <v>21</v>
      </c>
      <c r="E22" s="84">
        <v>63</v>
      </c>
      <c r="F22" s="84">
        <v>1</v>
      </c>
      <c r="G22" s="84">
        <f t="shared" si="0"/>
        <v>63</v>
      </c>
    </row>
    <row r="23" spans="1:8" ht="24">
      <c r="A23" s="85" t="s">
        <v>70</v>
      </c>
      <c r="B23" s="84" t="s">
        <v>249</v>
      </c>
      <c r="C23" s="84" t="s">
        <v>250</v>
      </c>
      <c r="D23" s="85" t="s">
        <v>21</v>
      </c>
      <c r="E23" s="84">
        <v>11</v>
      </c>
      <c r="F23" s="84">
        <v>1</v>
      </c>
      <c r="G23" s="84">
        <f t="shared" si="0"/>
        <v>11</v>
      </c>
    </row>
    <row r="24" spans="1:8" ht="29.25" customHeight="1">
      <c r="A24" s="85" t="s">
        <v>71</v>
      </c>
      <c r="B24" s="84" t="s">
        <v>105</v>
      </c>
      <c r="C24" s="84" t="s">
        <v>106</v>
      </c>
      <c r="D24" s="85" t="s">
        <v>0</v>
      </c>
      <c r="E24" s="84">
        <v>14</v>
      </c>
      <c r="F24" s="84">
        <v>1</v>
      </c>
      <c r="G24" s="84">
        <f t="shared" si="0"/>
        <v>14</v>
      </c>
      <c r="H24" s="165"/>
    </row>
    <row r="25" spans="1:8" ht="24">
      <c r="A25" s="85" t="s">
        <v>91</v>
      </c>
      <c r="B25" s="84" t="s">
        <v>107</v>
      </c>
      <c r="C25" s="84" t="s">
        <v>108</v>
      </c>
      <c r="D25" s="85" t="s">
        <v>109</v>
      </c>
      <c r="E25" s="84">
        <v>7</v>
      </c>
      <c r="F25" s="84">
        <v>1</v>
      </c>
      <c r="G25" s="84">
        <f t="shared" si="0"/>
        <v>7</v>
      </c>
    </row>
    <row r="26" spans="1:8" ht="24">
      <c r="A26" s="85" t="s">
        <v>201</v>
      </c>
      <c r="B26" s="84" t="s">
        <v>110</v>
      </c>
      <c r="C26" s="84" t="s">
        <v>111</v>
      </c>
      <c r="D26" s="85" t="s">
        <v>84</v>
      </c>
      <c r="E26" s="84">
        <v>7</v>
      </c>
      <c r="F26" s="84">
        <v>1</v>
      </c>
      <c r="G26" s="84">
        <f t="shared" si="0"/>
        <v>7</v>
      </c>
    </row>
    <row r="27" spans="1:8" ht="24">
      <c r="A27" s="85" t="s">
        <v>203</v>
      </c>
      <c r="B27" s="84" t="s">
        <v>468</v>
      </c>
      <c r="C27" s="84" t="s">
        <v>469</v>
      </c>
      <c r="D27" s="85" t="s">
        <v>230</v>
      </c>
      <c r="E27" s="84">
        <v>1</v>
      </c>
      <c r="F27" s="84">
        <v>1</v>
      </c>
      <c r="G27" s="84">
        <f t="shared" si="0"/>
        <v>1</v>
      </c>
    </row>
    <row r="28" spans="1:8" ht="24">
      <c r="A28" s="85" t="s">
        <v>204</v>
      </c>
      <c r="B28" s="84" t="s">
        <v>470</v>
      </c>
      <c r="C28" s="84" t="s">
        <v>471</v>
      </c>
      <c r="D28" s="85" t="s">
        <v>84</v>
      </c>
      <c r="E28" s="84">
        <v>1</v>
      </c>
      <c r="F28" s="84">
        <v>1</v>
      </c>
      <c r="G28" s="84">
        <f t="shared" ref="G28:G29" si="2">ROUND(E28*F28,2)</f>
        <v>1</v>
      </c>
    </row>
    <row r="29" spans="1:8" ht="24">
      <c r="A29" s="85" t="s">
        <v>205</v>
      </c>
      <c r="B29" s="84" t="s">
        <v>107</v>
      </c>
      <c r="C29" s="84" t="s">
        <v>108</v>
      </c>
      <c r="D29" s="85" t="s">
        <v>109</v>
      </c>
      <c r="E29" s="84">
        <v>1</v>
      </c>
      <c r="F29" s="84">
        <v>1</v>
      </c>
      <c r="G29" s="84">
        <f t="shared" si="2"/>
        <v>1</v>
      </c>
    </row>
    <row r="30" spans="1:8">
      <c r="A30" s="214"/>
      <c r="B30" s="214"/>
      <c r="C30" s="214"/>
      <c r="D30" s="214"/>
      <c r="E30" s="214"/>
      <c r="F30" s="214"/>
      <c r="G30" s="214"/>
    </row>
    <row r="31" spans="1:8">
      <c r="A31" s="214"/>
      <c r="B31" s="214"/>
      <c r="C31" s="214"/>
      <c r="D31" s="287" t="s">
        <v>25</v>
      </c>
      <c r="E31" s="287"/>
      <c r="F31" s="287"/>
      <c r="G31" s="217">
        <f>SUM(G10:G30)</f>
        <v>1283.5999999999999</v>
      </c>
      <c r="H31" s="72"/>
    </row>
    <row r="32" spans="1:8">
      <c r="A32" s="214"/>
      <c r="B32" s="214"/>
      <c r="C32" s="214"/>
      <c r="D32" s="287" t="s">
        <v>27</v>
      </c>
      <c r="E32" s="287"/>
      <c r="F32" s="287"/>
      <c r="G32" s="217">
        <f>ROUND(0.23*G31,2)</f>
        <v>295.23</v>
      </c>
    </row>
    <row r="33" spans="1:7">
      <c r="A33" s="214"/>
      <c r="B33" s="214"/>
      <c r="C33" s="214"/>
      <c r="D33" s="287" t="s">
        <v>26</v>
      </c>
      <c r="E33" s="287"/>
      <c r="F33" s="287"/>
      <c r="G33" s="217">
        <f>SUM(G31:G32)</f>
        <v>1578.83</v>
      </c>
    </row>
    <row r="34" spans="1:7">
      <c r="A34" s="161"/>
      <c r="B34" s="161"/>
      <c r="C34" s="162"/>
      <c r="D34" s="162"/>
      <c r="E34" s="162"/>
      <c r="F34" s="162"/>
      <c r="G34" s="161"/>
    </row>
    <row r="35" spans="1:7">
      <c r="A35" s="133"/>
      <c r="B35" s="133"/>
      <c r="C35" s="162"/>
      <c r="D35" s="162"/>
      <c r="E35" s="162"/>
      <c r="F35" s="162"/>
      <c r="G35" s="133"/>
    </row>
    <row r="36" spans="1:7">
      <c r="A36" s="133"/>
      <c r="B36" s="133"/>
      <c r="C36" s="163"/>
      <c r="D36" s="288"/>
      <c r="E36" s="288"/>
      <c r="F36" s="288"/>
      <c r="G36" s="288"/>
    </row>
    <row r="37" spans="1:7" ht="12.75" customHeight="1">
      <c r="A37" s="133"/>
      <c r="B37" s="133"/>
      <c r="C37" s="133"/>
      <c r="D37" s="280"/>
      <c r="E37" s="280"/>
      <c r="F37" s="280"/>
      <c r="G37" s="280"/>
    </row>
    <row r="38" spans="1:7">
      <c r="A38" s="133"/>
      <c r="B38" s="133"/>
      <c r="C38" s="164" t="s">
        <v>256</v>
      </c>
      <c r="D38" s="280" t="s">
        <v>125</v>
      </c>
      <c r="E38" s="280"/>
      <c r="F38" s="280"/>
      <c r="G38" s="280"/>
    </row>
    <row r="39" spans="1:7">
      <c r="A39" s="76"/>
      <c r="B39" s="76"/>
      <c r="C39" s="162" t="s">
        <v>121</v>
      </c>
      <c r="D39" s="289" t="s">
        <v>123</v>
      </c>
      <c r="E39" s="289"/>
      <c r="F39" s="289"/>
      <c r="G39" s="289"/>
    </row>
    <row r="40" spans="1:7">
      <c r="A40" s="76"/>
      <c r="B40" s="76"/>
      <c r="C40" s="76"/>
      <c r="D40" s="280"/>
      <c r="E40" s="280"/>
      <c r="F40" s="280"/>
      <c r="G40" s="280"/>
    </row>
    <row r="41" spans="1:7">
      <c r="D41" s="280"/>
      <c r="E41" s="280"/>
      <c r="F41" s="280"/>
      <c r="G41" s="280"/>
    </row>
    <row r="42" spans="1:7">
      <c r="D42" s="280"/>
      <c r="E42" s="280"/>
      <c r="F42" s="280"/>
      <c r="G42" s="280"/>
    </row>
    <row r="43" spans="1:7">
      <c r="D43" s="280"/>
      <c r="E43" s="280"/>
      <c r="F43" s="280"/>
      <c r="G43" s="280"/>
    </row>
    <row r="44" spans="1:7">
      <c r="D44" s="289"/>
      <c r="E44" s="289"/>
      <c r="F44" s="289"/>
      <c r="G44" s="289"/>
    </row>
  </sheetData>
  <mergeCells count="24">
    <mergeCell ref="D36:G36"/>
    <mergeCell ref="D44:G44"/>
    <mergeCell ref="D38:G38"/>
    <mergeCell ref="D39:G39"/>
    <mergeCell ref="D40:G40"/>
    <mergeCell ref="D41:G41"/>
    <mergeCell ref="D42:G42"/>
    <mergeCell ref="D43:G43"/>
    <mergeCell ref="A3:B3"/>
    <mergeCell ref="C3:G3"/>
    <mergeCell ref="D37:G37"/>
    <mergeCell ref="A1:G2"/>
    <mergeCell ref="A4:G4"/>
    <mergeCell ref="A6:A8"/>
    <mergeCell ref="B6:B8"/>
    <mergeCell ref="C6:C8"/>
    <mergeCell ref="D6:D8"/>
    <mergeCell ref="E6:E8"/>
    <mergeCell ref="F6:F8"/>
    <mergeCell ref="G6:G8"/>
    <mergeCell ref="A9:G9"/>
    <mergeCell ref="D31:F31"/>
    <mergeCell ref="D32:F32"/>
    <mergeCell ref="D33:F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TYT SP6</vt:lpstr>
      <vt:lpstr>DR SP6</vt:lpstr>
      <vt:lpstr>SAN SP6</vt:lpstr>
      <vt:lpstr>OŚW SP6</vt:lpstr>
      <vt:lpstr>'DR SP6'!Tytuły_wydruku</vt:lpstr>
    </vt:vector>
  </TitlesOfParts>
  <Company>Lafrentz Polska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2015-08-31T11:28:59Z</cp:lastPrinted>
  <dcterms:created xsi:type="dcterms:W3CDTF">2004-04-09T10:36:01Z</dcterms:created>
  <dcterms:modified xsi:type="dcterms:W3CDTF">2015-08-31T11:57:50Z</dcterms:modified>
</cp:coreProperties>
</file>