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1355" windowHeight="9120" tabRatio="696" firstSheet="1" activeTab="4"/>
  </bookViews>
  <sheets>
    <sheet name="Wykreowanie śródm." sheetId="1" r:id="rId1"/>
    <sheet name="Rozwój osiedli" sheetId="2" r:id="rId2"/>
    <sheet name="Miejski system komun." sheetId="3" r:id="rId3"/>
    <sheet name="Walory uzdrowiskowe" sheetId="4" r:id="rId4"/>
    <sheet name="Wspieranie aktywności zawod." sheetId="5" r:id="rId5"/>
    <sheet name="poprawa stanu bezpiecz." sheetId="6" r:id="rId6"/>
    <sheet name="Kultura" sheetId="7" r:id="rId7"/>
    <sheet name="Promocja zdrowia" sheetId="8" r:id="rId8"/>
    <sheet name="Turystyka" sheetId="9" r:id="rId9"/>
    <sheet name="Zestawienie" sheetId="10" r:id="rId10"/>
  </sheets>
  <definedNames/>
  <calcPr fullCalcOnLoad="1"/>
</workbook>
</file>

<file path=xl/sharedStrings.xml><?xml version="1.0" encoding="utf-8"?>
<sst xmlns="http://schemas.openxmlformats.org/spreadsheetml/2006/main" count="465" uniqueCount="276">
  <si>
    <t>Wykreowanie śródmieścia Inowrocławia</t>
  </si>
  <si>
    <t>Źródła finansowania</t>
  </si>
  <si>
    <t>Lp</t>
  </si>
  <si>
    <t>Nazwa zadania</t>
  </si>
  <si>
    <t>Budżet</t>
  </si>
  <si>
    <t>W,NFOŚiGW</t>
  </si>
  <si>
    <t>Inne</t>
  </si>
  <si>
    <t>Razem plan</t>
  </si>
  <si>
    <t>Wykonanie</t>
  </si>
  <si>
    <t>%</t>
  </si>
  <si>
    <t>Uwagi</t>
  </si>
  <si>
    <t>Przebudowa płyty</t>
  </si>
  <si>
    <t>Rynku</t>
  </si>
  <si>
    <t>OGÓŁEM</t>
  </si>
  <si>
    <t>Razem</t>
  </si>
  <si>
    <t>Rozwój osiedli</t>
  </si>
  <si>
    <t>Wartość zadania</t>
  </si>
  <si>
    <t>Okres realizacji</t>
  </si>
  <si>
    <t xml:space="preserve">Regionalny nadnotecki system utylizacji odpadów stałych z odzyskiem energii odnawialnych </t>
  </si>
  <si>
    <t xml:space="preserve"> Zakład Utylizacji Odpadów Komunalnych</t>
  </si>
  <si>
    <t>RAZEM</t>
  </si>
  <si>
    <t>Miejski system komunikacyjny</t>
  </si>
  <si>
    <t>Budowa przedłużenia ul.</t>
  </si>
  <si>
    <t>Budowa ul. Bukowej</t>
  </si>
  <si>
    <t>Budowa ul. Jesionowej</t>
  </si>
  <si>
    <t>Budowa ul.Gdyńskiej</t>
  </si>
  <si>
    <t>Zakup sprzętu wraz z</t>
  </si>
  <si>
    <t>modernizacją infrastruktury</t>
  </si>
  <si>
    <t>Walory uzdrowiskowe Inowrocławia</t>
  </si>
  <si>
    <t>Wspieranie aktywności zawodowej</t>
  </si>
  <si>
    <t>Zwiększenie dostępu do internetu</t>
  </si>
  <si>
    <t xml:space="preserve">i informacji dla mieszkańców </t>
  </si>
  <si>
    <t>Poprawa stanu bezpieczeństwa w mieście</t>
  </si>
  <si>
    <t>Kultura</t>
  </si>
  <si>
    <t>Modernizacja</t>
  </si>
  <si>
    <t>Inowrocławskiego Domu</t>
  </si>
  <si>
    <t>Przebudowa krytej</t>
  </si>
  <si>
    <t>Przebudowa Stadionu</t>
  </si>
  <si>
    <t>Miejskiego nr 1</t>
  </si>
  <si>
    <t>Budowa Skate Parku</t>
  </si>
  <si>
    <t>Turystyka</t>
  </si>
  <si>
    <t xml:space="preserve">Rozwój dostępu do infrastruktury </t>
  </si>
  <si>
    <t>na terenie miasta Inowrocławia</t>
  </si>
  <si>
    <t xml:space="preserve">           Promocja zdrowia i sportu</t>
  </si>
  <si>
    <t>Budowa placu zabaw</t>
  </si>
  <si>
    <t>dla dzieci "MIŚ"</t>
  </si>
  <si>
    <t>Budowa ul. Czaplickiego</t>
  </si>
  <si>
    <t>Budowa ul. Sodowej</t>
  </si>
  <si>
    <t>Budowa ul. Makuszyńskiego</t>
  </si>
  <si>
    <t>Budowa łącznika</t>
  </si>
  <si>
    <t>od ul. Wojska Polskiego</t>
  </si>
  <si>
    <t>do ul. Batkowskiej wraz z</t>
  </si>
  <si>
    <t>Budowa drogi łączącej</t>
  </si>
  <si>
    <t xml:space="preserve">ul. Szarych Szeregów </t>
  </si>
  <si>
    <t>z ul. Grochową</t>
  </si>
  <si>
    <t>Budowa ul. Ponińskiego</t>
  </si>
  <si>
    <t>Budowa ul. Tulipanowej</t>
  </si>
  <si>
    <t>Budowa ul. Gronowej</t>
  </si>
  <si>
    <t>Budowa ścieżek rowerowych</t>
  </si>
  <si>
    <t>Rozbudowa monitoringu miejskiego</t>
  </si>
  <si>
    <t>Wydział Oświaty</t>
  </si>
  <si>
    <t>Budowa boiska</t>
  </si>
  <si>
    <t>sportowego oraz</t>
  </si>
  <si>
    <t>zagospodarowanie terenu</t>
  </si>
  <si>
    <t>Budowa boiska na terenie</t>
  </si>
  <si>
    <t>Gimnazjum nr 2</t>
  </si>
  <si>
    <t>Budowa sali sportowej</t>
  </si>
  <si>
    <t>na Osiedlu Piastowskim</t>
  </si>
  <si>
    <t>(Gimnazjum nr 3)</t>
  </si>
  <si>
    <t>przyszkolnego i</t>
  </si>
  <si>
    <t>nawierzchni przed</t>
  </si>
  <si>
    <t>Gimnazjum nr 4</t>
  </si>
  <si>
    <t>Budowa Sali gimnastycznej</t>
  </si>
  <si>
    <t>adaptacja strychu na cele</t>
  </si>
  <si>
    <t xml:space="preserve">dydaktyczne wraz z </t>
  </si>
  <si>
    <t>ociepleniem dachu, budowa</t>
  </si>
  <si>
    <t>boiska sportowego,</t>
  </si>
  <si>
    <t>wykonanie parkingu przed</t>
  </si>
  <si>
    <t>dbudynkiem SP nr 2</t>
  </si>
  <si>
    <t>Budowa Sali sportowej</t>
  </si>
  <si>
    <t>budowa boiska szkolnego</t>
  </si>
  <si>
    <t>i ogrodzenia SP nr 4</t>
  </si>
  <si>
    <t>Budowa boiska szkolnego</t>
  </si>
  <si>
    <t xml:space="preserve">parkingu przy szkole i </t>
  </si>
  <si>
    <t>ogrodu rekreacyjnego</t>
  </si>
  <si>
    <t>SP nr 6</t>
  </si>
  <si>
    <t>SP nr 10</t>
  </si>
  <si>
    <t>parkingu oraz drogi</t>
  </si>
  <si>
    <t>dojazdowej do budynku</t>
  </si>
  <si>
    <t>SP nr 16</t>
  </si>
  <si>
    <t>Budowa zespołu boisk</t>
  </si>
  <si>
    <t>szkolnych ZSI</t>
  </si>
  <si>
    <t>Montaż windy</t>
  </si>
  <si>
    <t>Miejskim "Bajka"</t>
  </si>
  <si>
    <t>zewnętrznej przy Żłobku</t>
  </si>
  <si>
    <t>Rozbudowa Kortów</t>
  </si>
  <si>
    <t>Tenisowych ul. Przy</t>
  </si>
  <si>
    <t>Stawku 1</t>
  </si>
  <si>
    <t>Przebudowa Ośrodka</t>
  </si>
  <si>
    <t>Wypoczynkowego</t>
  </si>
  <si>
    <t>w Chomiąży Szlacheckiej</t>
  </si>
  <si>
    <t>Budowa przystani do</t>
  </si>
  <si>
    <t>Przebudowa ul. Gwarków</t>
  </si>
  <si>
    <t>Budowa parkingu dla strefy</t>
  </si>
  <si>
    <t>uzdrowiskowej.</t>
  </si>
  <si>
    <t>Budowa kwatery składowania</t>
  </si>
  <si>
    <t>KW2</t>
  </si>
  <si>
    <t>Zagospodarowanie gazu</t>
  </si>
  <si>
    <t>składowiskowego</t>
  </si>
  <si>
    <t>Rewitalizacja centrum</t>
  </si>
  <si>
    <t>Klasztornego</t>
  </si>
  <si>
    <t xml:space="preserve">Przebudowa placu </t>
  </si>
  <si>
    <t>Podczyszczalnie wód opadowych</t>
  </si>
  <si>
    <t>Solankowy Obszar Gospodarczy</t>
  </si>
  <si>
    <t>Oświetlenie terenów miasta</t>
  </si>
  <si>
    <t>Budowa centrum</t>
  </si>
  <si>
    <t>Budowa i rozbudowa</t>
  </si>
  <si>
    <t>placów zabaw dla dzieci</t>
  </si>
  <si>
    <t>i młodzieży</t>
  </si>
  <si>
    <t>slipowania łodzi i</t>
  </si>
  <si>
    <t>kajaków przy linii</t>
  </si>
  <si>
    <t>Zakup autobusów dla MPK</t>
  </si>
  <si>
    <t>Budowa ul. Kownackiej</t>
  </si>
  <si>
    <t>Przebudowa ul. Cmentarnej</t>
  </si>
  <si>
    <t>Budowa chodników</t>
  </si>
  <si>
    <t>Budowa ul. Mikorzyńskiej</t>
  </si>
  <si>
    <t>Budowa ul. Objazdowej</t>
  </si>
  <si>
    <t>Budowa ul.Burzyńskiego</t>
  </si>
  <si>
    <t>z odcinkiem Rodu Czaplów</t>
  </si>
  <si>
    <t>Budowa ul. Czarlińskiego II etap</t>
  </si>
  <si>
    <t xml:space="preserve">Budowa </t>
  </si>
  <si>
    <t>Budowa ul. Zamkniętej</t>
  </si>
  <si>
    <t>Budowa ul. Czamana</t>
  </si>
  <si>
    <t>z odcinkiem Lotniczej</t>
  </si>
  <si>
    <t>Budowa ul. Przy Stadionie</t>
  </si>
  <si>
    <t xml:space="preserve">Budowa ul. Powstańców </t>
  </si>
  <si>
    <t>Warszawy</t>
  </si>
  <si>
    <t>Budowa ul. Makowej</t>
  </si>
  <si>
    <t>Budowa ul. Modrakowej</t>
  </si>
  <si>
    <t>Budowa ul. Rucianej</t>
  </si>
  <si>
    <t>Budowa ul. Wapiennej</t>
  </si>
  <si>
    <t xml:space="preserve">Budowa ul. Skrytej </t>
  </si>
  <si>
    <t xml:space="preserve">Budowa drogi dojazdowej </t>
  </si>
  <si>
    <t>do budynków mieszkalnych</t>
  </si>
  <si>
    <t>ul. Poznańska-Staropoznańska</t>
  </si>
  <si>
    <t>wraz z parkingiem</t>
  </si>
  <si>
    <t>od ul.Szenica do Powstańców</t>
  </si>
  <si>
    <t>Propagowanie zdrowego</t>
  </si>
  <si>
    <t>stylu życia na</t>
  </si>
  <si>
    <t>stworzonych strefach</t>
  </si>
  <si>
    <t>inowrocławskich</t>
  </si>
  <si>
    <t>placówkach oświatowych</t>
  </si>
  <si>
    <t>miasta (kamienice)</t>
  </si>
  <si>
    <t>sportowo-rekreacyjne</t>
  </si>
  <si>
    <t>Zakup mieszkań na rynku wtórnym</t>
  </si>
  <si>
    <t>Budowa budynku mieszkalnego</t>
  </si>
  <si>
    <t>poziom</t>
  </si>
  <si>
    <t>dof.</t>
  </si>
  <si>
    <t>EOG</t>
  </si>
  <si>
    <t>wydatki poniesione</t>
  </si>
  <si>
    <t>2003-2006</t>
  </si>
  <si>
    <t>w latach</t>
  </si>
  <si>
    <t>Fund. strukt.</t>
  </si>
  <si>
    <t>Wojska Polskiego od al.</t>
  </si>
  <si>
    <t>Budowa ul. Bartoszcze</t>
  </si>
  <si>
    <t>(od ul.Bagiennej do Wapiennej)</t>
  </si>
  <si>
    <t>Budowa ul. Rąbińskiej (odcinek</t>
  </si>
  <si>
    <t>chodnikiem)</t>
  </si>
  <si>
    <t>Budowa ul. Jagiellończyka</t>
  </si>
  <si>
    <t>Budowa ul. Jasińskiego</t>
  </si>
  <si>
    <t>ul. Strachanowskiego</t>
  </si>
  <si>
    <t>Budowa ul. Waszaka</t>
  </si>
  <si>
    <t>Budowa ul. Łuczaka</t>
  </si>
  <si>
    <t>Budowa ul. Leśmiana</t>
  </si>
  <si>
    <t>dzielnic Inowrocławia i kuracjuszy</t>
  </si>
  <si>
    <t>Kultury i Biblioteki Miejskiej</t>
  </si>
  <si>
    <t>brzegowej Noteci</t>
  </si>
  <si>
    <t>Rozbudowa kortów</t>
  </si>
  <si>
    <t>tenisowych ul. Przy</t>
  </si>
  <si>
    <t>pływalni ,,Delfin"</t>
  </si>
  <si>
    <t>Budowa ul. Milenijnej</t>
  </si>
  <si>
    <t>Budowa ul. Zielonej</t>
  </si>
  <si>
    <t>Mątewskie centrum</t>
  </si>
  <si>
    <t>przy ul. Rakowicza</t>
  </si>
  <si>
    <t>Gimnazjum nr 1</t>
  </si>
  <si>
    <t>Przebudowa kompleksu</t>
  </si>
  <si>
    <t>hotelowo-basenowego</t>
  </si>
  <si>
    <t>przy ul. Świętokrzyskiej</t>
  </si>
  <si>
    <t>na wylotach kanalizacji deszczowej</t>
  </si>
  <si>
    <t>Budowa ul. Rogowej</t>
  </si>
  <si>
    <t>Budowa pętli autobusowej</t>
  </si>
  <si>
    <t xml:space="preserve">wraz z zapleczem socjalnym </t>
  </si>
  <si>
    <t>na al. 800-lecia Inowrocławia</t>
  </si>
  <si>
    <t>Rewitalizacja</t>
  </si>
  <si>
    <t>Parku Solankowego</t>
  </si>
  <si>
    <t>Rozbudowa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</si>
  <si>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</si>
  <si>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</si>
  <si>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</si>
  <si>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</si>
  <si>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</si>
  <si>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</si>
  <si>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</si>
  <si>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</si>
  <si>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</si>
  <si>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</si>
  <si>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</si>
  <si>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</si>
  <si>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</si>
  <si>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</si>
  <si>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</si>
  <si>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</si>
  <si>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</si>
  <si>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</si>
  <si>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</si>
  <si>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</si>
  <si>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</si>
  <si>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</si>
  <si>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</si>
  <si>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</si>
  <si>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</si>
  <si>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</si>
  <si>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</si>
  <si>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</si>
  <si>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</si>
  <si>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</si>
  <si>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</si>
  <si>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</si>
  <si>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</si>
  <si>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</si>
  <si>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</si>
  <si>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</si>
  <si>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</si>
  <si>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</si>
  <si>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</si>
  <si>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</si>
  <si>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</si>
  <si>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</si>
  <si>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</si>
  <si>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</si>
  <si>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</si>
  <si>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</si>
  <si>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Bank</t>
  </si>
  <si>
    <t>Gospodarstwa</t>
  </si>
  <si>
    <t>Krajowego</t>
  </si>
  <si>
    <t>Zbiorcze zestawienie kosztów wg Wieloletniego Planu Inwestycyjnego na lata 2007-2013</t>
  </si>
  <si>
    <t>Budowa ul. Morelowej</t>
  </si>
  <si>
    <t>Ujęcie wód mineralnych</t>
  </si>
  <si>
    <t>Rewitalizacja centrum miasta</t>
  </si>
  <si>
    <t>( ulice, skwery)</t>
  </si>
  <si>
    <t>Gospodarka wodno-ściekowa</t>
  </si>
  <si>
    <t>w aglomeracji Inowrocław</t>
  </si>
  <si>
    <t xml:space="preserve">Niepodległości do </t>
  </si>
  <si>
    <t>ul. St. Staszica</t>
  </si>
  <si>
    <t>PWiK</t>
  </si>
  <si>
    <t>Budowa ul. Metalowców</t>
  </si>
  <si>
    <t>Inowrocławski</t>
  </si>
  <si>
    <t>Powiat</t>
  </si>
  <si>
    <t>(socjalnego) przy</t>
  </si>
  <si>
    <t>ul. Wojska Polskiego</t>
  </si>
  <si>
    <t>( socjalnego II ) przy</t>
  </si>
  <si>
    <t>( socjalnego III) przy</t>
  </si>
  <si>
    <t>ul. B.Chrobrego- ul. Marulewska</t>
  </si>
  <si>
    <t xml:space="preserve">dla MPK </t>
  </si>
  <si>
    <t>komunikacyjnej elektronicznej</t>
  </si>
  <si>
    <t>Budowa progów zwalniających</t>
  </si>
  <si>
    <t>Teatru Miejskiego,</t>
  </si>
  <si>
    <t>rekreacji przy 5</t>
  </si>
  <si>
    <t>sportowego na Osiedlu</t>
  </si>
  <si>
    <t xml:space="preserve">Budowa boiska </t>
  </si>
  <si>
    <t>Rąbin.</t>
  </si>
  <si>
    <t>Rąbin przy ul. L.Błażka-</t>
  </si>
  <si>
    <t>OSiR-2008</t>
  </si>
  <si>
    <t>środki PZU</t>
  </si>
  <si>
    <t>i budżetu</t>
  </si>
  <si>
    <t>państwa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</si>
</sst>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lbany"/>
      <family val="2"/>
    </font>
    <font>
      <sz val="11"/>
      <color indexed="8"/>
      <name val="Arial"/>
      <family val="0"/>
    </font>
    <font>
      <sz val="6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/>
    </xf>
    <xf numFmtId="0" fontId="4" fillId="3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3" borderId="8" xfId="0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5" fillId="0" borderId="8" xfId="0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3" borderId="6" xfId="0" applyFill="1" applyBorder="1" applyAlignment="1">
      <alignment horizontal="center"/>
    </xf>
    <xf numFmtId="0" fontId="6" fillId="3" borderId="7" xfId="0" applyFill="1" applyBorder="1" applyAlignment="1">
      <alignment/>
    </xf>
    <xf numFmtId="0" fontId="5" fillId="3" borderId="12" xfId="0" applyFill="1" applyBorder="1" applyAlignment="1">
      <alignment/>
    </xf>
    <xf numFmtId="0" fontId="5" fillId="3" borderId="13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5" fillId="3" borderId="4" xfId="0" applyFill="1" applyBorder="1" applyAlignment="1">
      <alignment/>
    </xf>
    <xf numFmtId="0" fontId="5" fillId="3" borderId="9" xfId="0" applyFill="1" applyBorder="1" applyAlignment="1">
      <alignment horizontal="center"/>
    </xf>
    <xf numFmtId="0" fontId="5" fillId="3" borderId="11" xfId="0" applyFill="1" applyBorder="1" applyAlignment="1">
      <alignment horizontal="center"/>
    </xf>
    <xf numFmtId="0" fontId="5" fillId="3" borderId="14" xfId="0" applyFill="1" applyBorder="1" applyAlignment="1">
      <alignment/>
    </xf>
    <xf numFmtId="0" fontId="5" fillId="3" borderId="15" xfId="0" applyFill="1" applyBorder="1" applyAlignment="1">
      <alignment/>
    </xf>
    <xf numFmtId="0" fontId="5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5" fillId="3" borderId="17" xfId="0" applyFill="1" applyBorder="1" applyAlignment="1">
      <alignment/>
    </xf>
    <xf numFmtId="0" fontId="5" fillId="3" borderId="16" xfId="0" applyFill="1" applyBorder="1" applyAlignment="1">
      <alignment/>
    </xf>
    <xf numFmtId="1" fontId="0" fillId="2" borderId="18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ill="1" applyBorder="1" applyAlignment="1">
      <alignment horizontal="center"/>
    </xf>
    <xf numFmtId="0" fontId="5" fillId="0" borderId="14" xfId="0" applyFill="1" applyBorder="1" applyAlignment="1">
      <alignment/>
    </xf>
    <xf numFmtId="0" fontId="5" fillId="0" borderId="15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5" fillId="0" borderId="10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4" fillId="0" borderId="20" xfId="0" applyFill="1" applyBorder="1" applyAlignment="1">
      <alignment horizontal="center"/>
    </xf>
    <xf numFmtId="0" fontId="5" fillId="0" borderId="16" xfId="0" applyFill="1" applyBorder="1" applyAlignment="1">
      <alignment/>
    </xf>
    <xf numFmtId="0" fontId="7" fillId="0" borderId="16" xfId="0" applyFont="1" applyBorder="1" applyAlignment="1">
      <alignment/>
    </xf>
    <xf numFmtId="1" fontId="7" fillId="0" borderId="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9" fillId="0" borderId="0" xfId="0" applyAlignment="1">
      <alignment/>
    </xf>
    <xf numFmtId="0" fontId="5" fillId="0" borderId="21" xfId="0" applyAlignment="1">
      <alignment/>
    </xf>
    <xf numFmtId="0" fontId="5" fillId="0" borderId="22" xfId="0" applyAlignment="1">
      <alignment/>
    </xf>
    <xf numFmtId="0" fontId="5" fillId="0" borderId="23" xfId="0" applyAlignment="1">
      <alignment/>
    </xf>
    <xf numFmtId="0" fontId="5" fillId="0" borderId="24" xfId="0" applyBorder="1" applyAlignment="1">
      <alignment horizontal="center"/>
    </xf>
    <xf numFmtId="0" fontId="5" fillId="0" borderId="24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4" xfId="0" applyFont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5" fillId="3" borderId="14" xfId="0" applyFill="1" applyAlignment="1">
      <alignment/>
    </xf>
    <xf numFmtId="0" fontId="5" fillId="3" borderId="15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12" xfId="0" applyBorder="1" applyAlignment="1">
      <alignment/>
    </xf>
    <xf numFmtId="0" fontId="5" fillId="0" borderId="13" xfId="0" applyBorder="1" applyAlignment="1">
      <alignment horizontal="center"/>
    </xf>
    <xf numFmtId="2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ill="1" applyBorder="1" applyAlignment="1">
      <alignment horizontal="center"/>
    </xf>
    <xf numFmtId="0" fontId="5" fillId="2" borderId="8" xfId="0" applyFill="1" applyBorder="1" applyAlignment="1">
      <alignment/>
    </xf>
    <xf numFmtId="0" fontId="5" fillId="2" borderId="10" xfId="0" applyFill="1" applyBorder="1" applyAlignment="1">
      <alignment/>
    </xf>
    <xf numFmtId="0" fontId="4" fillId="2" borderId="19" xfId="0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24" xfId="0" applyFill="1" applyBorder="1" applyAlignment="1">
      <alignment/>
    </xf>
    <xf numFmtId="0" fontId="5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4" xfId="0" applyFill="1" applyBorder="1" applyAlignment="1">
      <alignment/>
    </xf>
    <xf numFmtId="0" fontId="5" fillId="2" borderId="16" xfId="0" applyFill="1" applyBorder="1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/>
    </xf>
    <xf numFmtId="0" fontId="11" fillId="0" borderId="0" xfId="0" applyBorder="1" applyAlignment="1">
      <alignment/>
    </xf>
    <xf numFmtId="2" fontId="0" fillId="2" borderId="8" xfId="0" applyNumberFormat="1" applyFill="1" applyBorder="1" applyAlignment="1">
      <alignment/>
    </xf>
    <xf numFmtId="0" fontId="5" fillId="3" borderId="25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8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15" xfId="0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20" xfId="0" applyFill="1" applyBorder="1" applyAlignment="1">
      <alignment horizontal="center"/>
    </xf>
    <xf numFmtId="1" fontId="0" fillId="0" borderId="8" xfId="0" applyNumberFormat="1" applyBorder="1" applyAlignment="1">
      <alignment/>
    </xf>
    <xf numFmtId="0" fontId="4" fillId="2" borderId="4" xfId="0" applyFon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5" fillId="0" borderId="11" xfId="0" applyFill="1" applyBorder="1" applyAlignment="1">
      <alignment/>
    </xf>
    <xf numFmtId="0" fontId="4" fillId="2" borderId="10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4" borderId="8" xfId="0" applyFill="1" applyBorder="1" applyAlignment="1">
      <alignment/>
    </xf>
    <xf numFmtId="0" fontId="15" fillId="0" borderId="0" xfId="0" applyAlignment="1">
      <alignment/>
    </xf>
    <xf numFmtId="0" fontId="5" fillId="3" borderId="7" xfId="0" applyFill="1" applyBorder="1" applyAlignment="1">
      <alignment/>
    </xf>
    <xf numFmtId="1" fontId="5" fillId="3" borderId="12" xfId="0" applyFill="1" applyBorder="1" applyAlignment="1">
      <alignment/>
    </xf>
    <xf numFmtId="0" fontId="5" fillId="3" borderId="11" xfId="0" applyFill="1" applyBorder="1" applyAlignment="1">
      <alignment/>
    </xf>
    <xf numFmtId="0" fontId="4" fillId="3" borderId="16" xfId="0" applyFont="1" applyFill="1" applyBorder="1" applyAlignment="1">
      <alignment/>
    </xf>
    <xf numFmtId="0" fontId="5" fillId="3" borderId="27" xfId="0" applyFill="1" applyBorder="1" applyAlignment="1">
      <alignment/>
    </xf>
    <xf numFmtId="0" fontId="5" fillId="3" borderId="28" xfId="0" applyFill="1" applyBorder="1" applyAlignment="1">
      <alignment/>
    </xf>
    <xf numFmtId="0" fontId="5" fillId="3" borderId="29" xfId="0" applyFill="1" applyBorder="1" applyAlignment="1">
      <alignment/>
    </xf>
    <xf numFmtId="1" fontId="7" fillId="0" borderId="16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0" borderId="10" xfId="0" applyBorder="1" applyAlignment="1">
      <alignment horizontal="center"/>
    </xf>
    <xf numFmtId="0" fontId="5" fillId="0" borderId="16" xfId="0" applyBorder="1" applyAlignment="1">
      <alignment horizontal="center"/>
    </xf>
    <xf numFmtId="0" fontId="5" fillId="0" borderId="31" xfId="0" applyAlignment="1">
      <alignment/>
    </xf>
    <xf numFmtId="0" fontId="5" fillId="0" borderId="32" xfId="0" applyAlignment="1">
      <alignment/>
    </xf>
    <xf numFmtId="0" fontId="10" fillId="0" borderId="31" xfId="0" applyFont="1" applyAlignment="1">
      <alignment horizontal="center"/>
    </xf>
    <xf numFmtId="0" fontId="10" fillId="0" borderId="33" xfId="0" applyFont="1" applyBorder="1" applyAlignment="1">
      <alignment/>
    </xf>
    <xf numFmtId="0" fontId="5" fillId="2" borderId="12" xfId="0" applyFill="1" applyBorder="1" applyAlignment="1">
      <alignment/>
    </xf>
    <xf numFmtId="0" fontId="5" fillId="2" borderId="13" xfId="0" applyFill="1" applyBorder="1" applyAlignment="1">
      <alignment/>
    </xf>
    <xf numFmtId="0" fontId="7" fillId="0" borderId="0" xfId="0" applyFont="1" applyAlignment="1">
      <alignment/>
    </xf>
    <xf numFmtId="0" fontId="10" fillId="0" borderId="31" xfId="0" applyFont="1" applyAlignment="1">
      <alignment/>
    </xf>
    <xf numFmtId="0" fontId="5" fillId="0" borderId="4" xfId="0" applyFont="1" applyBorder="1" applyAlignment="1">
      <alignment/>
    </xf>
    <xf numFmtId="0" fontId="5" fillId="0" borderId="31" xfId="0" applyAlignment="1">
      <alignment horizontal="center"/>
    </xf>
    <xf numFmtId="0" fontId="10" fillId="0" borderId="32" xfId="0" applyFont="1" applyAlignment="1">
      <alignment/>
    </xf>
    <xf numFmtId="0" fontId="10" fillId="0" borderId="34" xfId="0" applyFont="1" applyBorder="1" applyAlignment="1">
      <alignment/>
    </xf>
    <xf numFmtId="0" fontId="10" fillId="0" borderId="8" xfId="0" applyFont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5" fillId="0" borderId="26" xfId="0" applyBorder="1" applyAlignment="1">
      <alignment/>
    </xf>
    <xf numFmtId="0" fontId="5" fillId="3" borderId="16" xfId="0" applyFill="1" applyBorder="1" applyAlignment="1">
      <alignment horizontal="center"/>
    </xf>
    <xf numFmtId="0" fontId="5" fillId="0" borderId="0" xfId="0" applyBorder="1" applyAlignment="1">
      <alignment/>
    </xf>
    <xf numFmtId="0" fontId="5" fillId="0" borderId="4" xfId="0" applyBorder="1" applyAlignment="1">
      <alignment/>
    </xf>
    <xf numFmtId="0" fontId="5" fillId="0" borderId="8" xfId="0" applyBorder="1" applyAlignment="1">
      <alignment/>
    </xf>
    <xf numFmtId="0" fontId="5" fillId="0" borderId="4" xfId="0" applyBorder="1" applyAlignment="1">
      <alignment/>
    </xf>
    <xf numFmtId="0" fontId="4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4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" fontId="0" fillId="0" borderId="35" xfId="0" applyNumberFormat="1" applyBorder="1" applyAlignment="1">
      <alignment/>
    </xf>
    <xf numFmtId="0" fontId="5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0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7" xfId="0" applyFill="1" applyBorder="1" applyAlignment="1">
      <alignment/>
    </xf>
    <xf numFmtId="1" fontId="0" fillId="4" borderId="18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5" fillId="4" borderId="8" xfId="0" applyFill="1" applyBorder="1" applyAlignment="1">
      <alignment/>
    </xf>
    <xf numFmtId="0" fontId="7" fillId="0" borderId="0" xfId="0" applyFont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5" borderId="8" xfId="0" applyFill="1" applyBorder="1" applyAlignment="1">
      <alignment horizontal="center"/>
    </xf>
    <xf numFmtId="0" fontId="4" fillId="4" borderId="19" xfId="0" applyFill="1" applyBorder="1" applyAlignment="1">
      <alignment horizontal="center"/>
    </xf>
    <xf numFmtId="0" fontId="0" fillId="4" borderId="2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5" fillId="4" borderId="4" xfId="0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4" borderId="20" xfId="0" applyFill="1" applyBorder="1" applyAlignment="1">
      <alignment horizontal="center"/>
    </xf>
    <xf numFmtId="0" fontId="5" fillId="4" borderId="10" xfId="0" applyFill="1" applyBorder="1" applyAlignment="1">
      <alignment/>
    </xf>
    <xf numFmtId="0" fontId="5" fillId="4" borderId="16" xfId="0" applyFill="1" applyBorder="1" applyAlignment="1">
      <alignment/>
    </xf>
    <xf numFmtId="0" fontId="5" fillId="5" borderId="15" xfId="0" applyFill="1" applyBorder="1" applyAlignment="1">
      <alignment horizontal="center"/>
    </xf>
    <xf numFmtId="0" fontId="5" fillId="5" borderId="8" xfId="0" applyFill="1" applyBorder="1" applyAlignment="1">
      <alignment/>
    </xf>
    <xf numFmtId="0" fontId="5" fillId="5" borderId="10" xfId="0" applyFill="1" applyBorder="1" applyAlignment="1">
      <alignment/>
    </xf>
    <xf numFmtId="0" fontId="5" fillId="5" borderId="16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4" xfId="0" applyFill="1" applyBorder="1" applyAlignment="1">
      <alignment horizontal="center"/>
    </xf>
    <xf numFmtId="0" fontId="5" fillId="5" borderId="4" xfId="0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4" fillId="5" borderId="16" xfId="0" applyFont="1" applyFill="1" applyBorder="1" applyAlignment="1">
      <alignment/>
    </xf>
    <xf numFmtId="0" fontId="5" fillId="5" borderId="14" xfId="0" applyFill="1" applyBorder="1" applyAlignment="1">
      <alignment/>
    </xf>
    <xf numFmtId="0" fontId="5" fillId="2" borderId="10" xfId="0" applyFill="1" applyBorder="1" applyAlignment="1">
      <alignment horizontal="center"/>
    </xf>
    <xf numFmtId="0" fontId="5" fillId="2" borderId="11" xfId="0" applyFill="1" applyBorder="1" applyAlignment="1">
      <alignment horizontal="center"/>
    </xf>
    <xf numFmtId="0" fontId="5" fillId="2" borderId="9" xfId="0" applyFill="1" applyBorder="1" applyAlignment="1">
      <alignment horizontal="center"/>
    </xf>
    <xf numFmtId="0" fontId="5" fillId="2" borderId="25" xfId="0" applyFill="1" applyBorder="1" applyAlignment="1">
      <alignment/>
    </xf>
    <xf numFmtId="0" fontId="5" fillId="2" borderId="18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10" xfId="0" applyFont="1" applyFill="1" applyBorder="1" applyAlignment="1">
      <alignment/>
    </xf>
    <xf numFmtId="0" fontId="5" fillId="4" borderId="11" xfId="0" applyFill="1" applyBorder="1" applyAlignment="1">
      <alignment horizontal="center"/>
    </xf>
    <xf numFmtId="8" fontId="0" fillId="4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10" xfId="0" applyFill="1" applyBorder="1" applyAlignment="1">
      <alignment horizontal="center"/>
    </xf>
    <xf numFmtId="0" fontId="5" fillId="4" borderId="10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4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3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4" borderId="4" xfId="0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16" xfId="0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4" borderId="35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5" fillId="5" borderId="15" xfId="0" applyFill="1" applyBorder="1" applyAlignment="1">
      <alignment/>
    </xf>
    <xf numFmtId="0" fontId="5" fillId="5" borderId="11" xfId="0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37" xfId="0" applyFill="1" applyBorder="1" applyAlignment="1">
      <alignment/>
    </xf>
    <xf numFmtId="0" fontId="5" fillId="5" borderId="38" xfId="0" applyFill="1" applyBorder="1" applyAlignment="1">
      <alignment/>
    </xf>
    <xf numFmtId="0" fontId="5" fillId="5" borderId="39" xfId="0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24" xfId="0" applyFill="1" applyBorder="1" applyAlignment="1">
      <alignment/>
    </xf>
    <xf numFmtId="0" fontId="5" fillId="5" borderId="25" xfId="0" applyFill="1" applyBorder="1" applyAlignment="1">
      <alignment/>
    </xf>
    <xf numFmtId="0" fontId="5" fillId="5" borderId="11" xfId="0" applyFill="1" applyBorder="1" applyAlignment="1">
      <alignment horizontal="center"/>
    </xf>
    <xf numFmtId="0" fontId="5" fillId="3" borderId="25" xfId="0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5" borderId="0" xfId="0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5" borderId="17" xfId="0" applyFill="1" applyBorder="1" applyAlignment="1">
      <alignment/>
    </xf>
    <xf numFmtId="0" fontId="5" fillId="4" borderId="37" xfId="0" applyFill="1" applyBorder="1" applyAlignment="1">
      <alignment/>
    </xf>
    <xf numFmtId="0" fontId="5" fillId="0" borderId="1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ill="1" applyBorder="1" applyAlignment="1">
      <alignment horizontal="center"/>
    </xf>
    <xf numFmtId="0" fontId="5" fillId="5" borderId="40" xfId="0" applyFill="1" applyBorder="1" applyAlignment="1">
      <alignment/>
    </xf>
    <xf numFmtId="0" fontId="5" fillId="5" borderId="0" xfId="0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0" fontId="4" fillId="3" borderId="16" xfId="0" applyFont="1" applyFill="1" applyBorder="1" applyAlignment="1">
      <alignment/>
    </xf>
    <xf numFmtId="0" fontId="19" fillId="0" borderId="0" xfId="0" applyFont="1" applyAlignment="1">
      <alignment/>
    </xf>
    <xf numFmtId="0" fontId="5" fillId="2" borderId="6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6" xfId="0" applyFill="1" applyBorder="1" applyAlignment="1">
      <alignment/>
    </xf>
    <xf numFmtId="0" fontId="5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6" fillId="2" borderId="27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ill="1" applyBorder="1" applyAlignment="1">
      <alignment/>
    </xf>
    <xf numFmtId="0" fontId="5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10" xfId="0" applyFont="1" applyFill="1" applyBorder="1" applyAlignment="1">
      <alignment/>
    </xf>
    <xf numFmtId="0" fontId="6" fillId="2" borderId="11" xfId="0" applyFill="1" applyBorder="1" applyAlignment="1">
      <alignment horizontal="center"/>
    </xf>
    <xf numFmtId="0" fontId="5" fillId="2" borderId="24" xfId="0" applyFill="1" applyBorder="1" applyAlignment="1">
      <alignment/>
    </xf>
    <xf numFmtId="0" fontId="14" fillId="2" borderId="16" xfId="0" applyFont="1" applyFill="1" applyBorder="1" applyAlignment="1">
      <alignment/>
    </xf>
    <xf numFmtId="0" fontId="5" fillId="2" borderId="28" xfId="0" applyFill="1" applyBorder="1" applyAlignment="1">
      <alignment/>
    </xf>
    <xf numFmtId="0" fontId="5" fillId="2" borderId="29" xfId="0" applyFill="1" applyBorder="1" applyAlignment="1">
      <alignment/>
    </xf>
    <xf numFmtId="0" fontId="14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5" fillId="4" borderId="10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5" borderId="41" xfId="0" applyFill="1" applyBorder="1" applyAlignment="1">
      <alignment/>
    </xf>
    <xf numFmtId="0" fontId="5" fillId="3" borderId="41" xfId="0" applyFill="1" applyBorder="1" applyAlignment="1">
      <alignment/>
    </xf>
    <xf numFmtId="0" fontId="5" fillId="3" borderId="7" xfId="0" applyFill="1" applyBorder="1" applyAlignment="1">
      <alignment horizontal="center"/>
    </xf>
    <xf numFmtId="0" fontId="5" fillId="5" borderId="4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0" fontId="5" fillId="5" borderId="7" xfId="0" applyFill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16" xfId="0" applyFill="1" applyBorder="1" applyAlignment="1">
      <alignment horizontal="center"/>
    </xf>
    <xf numFmtId="0" fontId="5" fillId="2" borderId="4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4" borderId="11" xfId="0" applyFill="1" applyBorder="1" applyAlignment="1">
      <alignment/>
    </xf>
    <xf numFmtId="0" fontId="5" fillId="2" borderId="16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4" fillId="4" borderId="42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2" borderId="4" xfId="0" applyFill="1" applyBorder="1" applyAlignment="1">
      <alignment horizontal="center"/>
    </xf>
    <xf numFmtId="0" fontId="5" fillId="2" borderId="14" xfId="0" applyFill="1" applyAlignment="1">
      <alignment/>
    </xf>
    <xf numFmtId="0" fontId="5" fillId="2" borderId="15" xfId="0" applyFill="1" applyBorder="1" applyAlignment="1">
      <alignment horizontal="center"/>
    </xf>
    <xf numFmtId="0" fontId="10" fillId="2" borderId="4" xfId="0" applyFill="1" applyBorder="1" applyAlignment="1">
      <alignment/>
    </xf>
    <xf numFmtId="0" fontId="5" fillId="4" borderId="9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6" fillId="4" borderId="11" xfId="0" applyFill="1" applyBorder="1" applyAlignment="1">
      <alignment horizontal="center"/>
    </xf>
    <xf numFmtId="0" fontId="5" fillId="4" borderId="24" xfId="0" applyFill="1" applyBorder="1" applyAlignment="1">
      <alignment/>
    </xf>
    <xf numFmtId="0" fontId="5" fillId="4" borderId="25" xfId="0" applyFill="1" applyBorder="1" applyAlignment="1">
      <alignment/>
    </xf>
    <xf numFmtId="0" fontId="5" fillId="4" borderId="18" xfId="0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6" fillId="4" borderId="27" xfId="0" applyFill="1" applyBorder="1" applyAlignment="1">
      <alignment horizontal="center"/>
    </xf>
    <xf numFmtId="0" fontId="5" fillId="4" borderId="28" xfId="0" applyFill="1" applyBorder="1" applyAlignment="1">
      <alignment/>
    </xf>
    <xf numFmtId="0" fontId="5" fillId="4" borderId="29" xfId="0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2" borderId="14" xfId="0" applyFont="1" applyFill="1" applyAlignment="1">
      <alignment/>
    </xf>
    <xf numFmtId="0" fontId="5" fillId="3" borderId="14" xfId="0" applyFont="1" applyFill="1" applyAlignment="1">
      <alignment/>
    </xf>
    <xf numFmtId="0" fontId="5" fillId="4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9" fontId="5" fillId="3" borderId="1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6" fillId="2" borderId="11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5" fillId="3" borderId="29" xfId="0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5" fillId="5" borderId="38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5" fillId="5" borderId="14" xfId="0" applyFont="1" applyFill="1" applyAlignment="1">
      <alignment/>
    </xf>
    <xf numFmtId="0" fontId="5" fillId="5" borderId="14" xfId="0" applyFill="1" applyAlignment="1">
      <alignment/>
    </xf>
    <xf numFmtId="0" fontId="5" fillId="0" borderId="11" xfId="0" applyFont="1" applyFill="1" applyBorder="1" applyAlignment="1">
      <alignment horizontal="center"/>
    </xf>
    <xf numFmtId="0" fontId="4" fillId="2" borderId="39" xfId="0" applyFill="1" applyBorder="1" applyAlignment="1">
      <alignment horizontal="center"/>
    </xf>
    <xf numFmtId="0" fontId="5" fillId="3" borderId="43" xfId="0" applyFill="1" applyBorder="1" applyAlignment="1">
      <alignment/>
    </xf>
    <xf numFmtId="0" fontId="5" fillId="3" borderId="44" xfId="0" applyFill="1" applyBorder="1" applyAlignment="1">
      <alignment/>
    </xf>
    <xf numFmtId="0" fontId="5" fillId="3" borderId="19" xfId="0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1" xfId="0" applyFill="1" applyBorder="1" applyAlignment="1">
      <alignment horizontal="center"/>
    </xf>
    <xf numFmtId="0" fontId="5" fillId="2" borderId="37" xfId="0" applyFill="1" applyBorder="1" applyAlignment="1">
      <alignment/>
    </xf>
    <xf numFmtId="0" fontId="5" fillId="3" borderId="10" xfId="0" applyFill="1" applyBorder="1" applyAlignment="1">
      <alignment/>
    </xf>
    <xf numFmtId="0" fontId="5" fillId="3" borderId="16" xfId="0" applyFill="1" applyBorder="1" applyAlignment="1">
      <alignment/>
    </xf>
    <xf numFmtId="0" fontId="0" fillId="6" borderId="11" xfId="0" applyFill="1" applyBorder="1" applyAlignment="1">
      <alignment/>
    </xf>
    <xf numFmtId="1" fontId="0" fillId="0" borderId="6" xfId="0" applyNumberFormat="1" applyBorder="1" applyAlignment="1">
      <alignment/>
    </xf>
    <xf numFmtId="0" fontId="5" fillId="3" borderId="8" xfId="0" applyFill="1" applyBorder="1" applyAlignment="1">
      <alignment/>
    </xf>
    <xf numFmtId="0" fontId="4" fillId="5" borderId="3" xfId="0" applyFill="1" applyBorder="1" applyAlignment="1">
      <alignment horizontal="center"/>
    </xf>
    <xf numFmtId="0" fontId="4" fillId="5" borderId="7" xfId="0" applyFill="1" applyBorder="1" applyAlignment="1">
      <alignment horizontal="center"/>
    </xf>
    <xf numFmtId="0" fontId="5" fillId="0" borderId="4" xfId="0" applyBorder="1" applyAlignment="1">
      <alignment horizontal="center"/>
    </xf>
    <xf numFmtId="0" fontId="5" fillId="0" borderId="10" xfId="0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3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9" fontId="5" fillId="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5" fillId="2" borderId="36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8" xfId="0" applyFill="1" applyBorder="1" applyAlignment="1">
      <alignment/>
    </xf>
    <xf numFmtId="0" fontId="5" fillId="0" borderId="10" xfId="0" applyFill="1" applyBorder="1" applyAlignment="1">
      <alignment horizontal="center"/>
    </xf>
    <xf numFmtId="0" fontId="5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8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ill="1" applyBorder="1" applyAlignment="1">
      <alignment horizontal="center"/>
    </xf>
    <xf numFmtId="0" fontId="4" fillId="2" borderId="42" xfId="0" applyFill="1" applyBorder="1" applyAlignment="1">
      <alignment horizontal="center"/>
    </xf>
    <xf numFmtId="0" fontId="5" fillId="3" borderId="37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6" xfId="0" applyNumberFormat="1" applyFill="1" applyBorder="1" applyAlignment="1">
      <alignment/>
    </xf>
    <xf numFmtId="0" fontId="5" fillId="0" borderId="16" xfId="0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5" fillId="0" borderId="45" xfId="0" applyFill="1" applyBorder="1" applyAlignment="1">
      <alignment/>
    </xf>
    <xf numFmtId="0" fontId="5" fillId="0" borderId="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Fill="1" applyBorder="1" applyAlignment="1">
      <alignment horizontal="center"/>
    </xf>
    <xf numFmtId="0" fontId="5" fillId="0" borderId="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68" fontId="4" fillId="3" borderId="10" xfId="0" applyNumberFormat="1" applyFont="1" applyFill="1" applyBorder="1" applyAlignment="1">
      <alignment horizontal="left"/>
    </xf>
    <xf numFmtId="0" fontId="5" fillId="3" borderId="11" xfId="0" applyNumberFormat="1" applyFill="1" applyBorder="1" applyAlignment="1">
      <alignment horizontal="center"/>
    </xf>
    <xf numFmtId="0" fontId="4" fillId="2" borderId="46" xfId="0" applyFill="1" applyBorder="1" applyAlignment="1">
      <alignment horizontal="center"/>
    </xf>
    <xf numFmtId="0" fontId="4" fillId="0" borderId="46" xfId="0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0" fontId="5" fillId="3" borderId="36" xfId="0" applyFill="1" applyBorder="1" applyAlignment="1">
      <alignment/>
    </xf>
    <xf numFmtId="0" fontId="0" fillId="2" borderId="35" xfId="0" applyFill="1" applyBorder="1" applyAlignment="1">
      <alignment/>
    </xf>
    <xf numFmtId="0" fontId="5" fillId="5" borderId="28" xfId="0" applyFill="1" applyBorder="1" applyAlignment="1">
      <alignment/>
    </xf>
    <xf numFmtId="0" fontId="5" fillId="5" borderId="29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ill="1" applyBorder="1" applyAlignment="1">
      <alignment horizontal="center"/>
    </xf>
    <xf numFmtId="0" fontId="5" fillId="0" borderId="1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5" borderId="6" xfId="0" applyFill="1" applyBorder="1" applyAlignment="1">
      <alignment horizontal="center"/>
    </xf>
    <xf numFmtId="0" fontId="5" fillId="5" borderId="9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5" fillId="3" borderId="9" xfId="0" applyFill="1" applyBorder="1" applyAlignment="1">
      <alignment horizontal="center"/>
    </xf>
    <xf numFmtId="0" fontId="5" fillId="3" borderId="0" xfId="0" applyFill="1" applyBorder="1" applyAlignment="1">
      <alignment horizontal="center"/>
    </xf>
    <xf numFmtId="0" fontId="5" fillId="5" borderId="5" xfId="0" applyFill="1" applyBorder="1" applyAlignment="1">
      <alignment horizontal="center"/>
    </xf>
    <xf numFmtId="0" fontId="5" fillId="5" borderId="0" xfId="0" applyFill="1" applyBorder="1" applyAlignment="1">
      <alignment horizontal="center"/>
    </xf>
    <xf numFmtId="0" fontId="5" fillId="3" borderId="5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5" borderId="6" xfId="0" applyFill="1" applyBorder="1" applyAlignment="1">
      <alignment horizontal="center"/>
    </xf>
    <xf numFmtId="0" fontId="4" fillId="5" borderId="6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8" xfId="0" applyFill="1" applyBorder="1" applyAlignment="1">
      <alignment/>
    </xf>
    <xf numFmtId="0" fontId="0" fillId="4" borderId="5" xfId="0" applyFill="1" applyBorder="1" applyAlignment="1">
      <alignment/>
    </xf>
    <xf numFmtId="1" fontId="0" fillId="4" borderId="6" xfId="0" applyNumberFormat="1" applyFill="1" applyBorder="1" applyAlignment="1">
      <alignment/>
    </xf>
    <xf numFmtId="0" fontId="5" fillId="5" borderId="10" xfId="0" applyFill="1" applyBorder="1" applyAlignment="1">
      <alignment/>
    </xf>
    <xf numFmtId="0" fontId="5" fillId="5" borderId="9" xfId="0" applyFill="1" applyBorder="1" applyAlignment="1">
      <alignment horizontal="center"/>
    </xf>
    <xf numFmtId="0" fontId="4" fillId="5" borderId="9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8" xfId="0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1" fontId="0" fillId="4" borderId="8" xfId="0" applyNumberFormat="1" applyFill="1" applyBorder="1" applyAlignment="1">
      <alignment/>
    </xf>
    <xf numFmtId="0" fontId="5" fillId="5" borderId="16" xfId="0" applyFill="1" applyBorder="1" applyAlignment="1">
      <alignment/>
    </xf>
    <xf numFmtId="0" fontId="5" fillId="5" borderId="4" xfId="0" applyFill="1" applyBorder="1" applyAlignment="1">
      <alignment/>
    </xf>
    <xf numFmtId="9" fontId="5" fillId="5" borderId="10" xfId="0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19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8" fillId="4" borderId="42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4" fillId="4" borderId="8" xfId="0" applyFill="1" applyBorder="1" applyAlignment="1">
      <alignment horizontal="center"/>
    </xf>
    <xf numFmtId="0" fontId="5" fillId="4" borderId="10" xfId="0" applyFill="1" applyBorder="1" applyAlignment="1">
      <alignment horizontal="center"/>
    </xf>
    <xf numFmtId="0" fontId="4" fillId="0" borderId="39" xfId="0" applyFill="1" applyBorder="1" applyAlignment="1">
      <alignment horizontal="center"/>
    </xf>
    <xf numFmtId="0" fontId="4" fillId="2" borderId="8" xfId="0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5" borderId="4" xfId="0" applyFill="1" applyBorder="1" applyAlignment="1">
      <alignment horizontal="center"/>
    </xf>
    <xf numFmtId="1" fontId="5" fillId="3" borderId="37" xfId="0" applyNumberFormat="1" applyFont="1" applyFill="1" applyBorder="1" applyAlignment="1">
      <alignment/>
    </xf>
    <xf numFmtId="1" fontId="5" fillId="3" borderId="37" xfId="0" applyNumberFormat="1" applyFill="1" applyBorder="1" applyAlignment="1">
      <alignment/>
    </xf>
    <xf numFmtId="1" fontId="5" fillId="3" borderId="36" xfId="0" applyNumberForma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3" borderId="47" xfId="0" applyFill="1" applyBorder="1" applyAlignment="1">
      <alignment/>
    </xf>
    <xf numFmtId="0" fontId="5" fillId="3" borderId="2" xfId="0" applyFill="1" applyBorder="1" applyAlignment="1">
      <alignment horizontal="center"/>
    </xf>
    <xf numFmtId="0" fontId="5" fillId="3" borderId="3" xfId="0" applyFill="1" applyBorder="1" applyAlignment="1">
      <alignment horizontal="center"/>
    </xf>
    <xf numFmtId="0" fontId="4" fillId="2" borderId="3" xfId="0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0" fillId="6" borderId="0" xfId="0" applyFill="1" applyBorder="1" applyAlignment="1">
      <alignment/>
    </xf>
    <xf numFmtId="0" fontId="5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0" fontId="5" fillId="5" borderId="15" xfId="0" applyFill="1" applyBorder="1" applyAlignment="1">
      <alignment horizontal="right"/>
    </xf>
    <xf numFmtId="0" fontId="4" fillId="3" borderId="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Border="1" applyAlignment="1">
      <alignment horizontal="center"/>
    </xf>
    <xf numFmtId="0" fontId="16" fillId="0" borderId="0" xfId="0" applyBorder="1" applyAlignment="1">
      <alignment horizontal="center"/>
    </xf>
    <xf numFmtId="0" fontId="5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workbookViewId="0" topLeftCell="A13">
      <selection activeCell="C44" sqref="C44"/>
    </sheetView>
  </sheetViews>
  <sheetFormatPr defaultColWidth="9.140625" defaultRowHeight="12.75"/>
  <cols>
    <col min="1" max="1" width="0.85546875" style="0" customWidth="1"/>
    <col min="2" max="2" width="3.57421875" style="0" customWidth="1"/>
    <col min="3" max="3" width="20.7109375" style="0" customWidth="1"/>
    <col min="4" max="4" width="14.421875" style="0" customWidth="1"/>
    <col min="5" max="5" width="12.7109375" style="0" customWidth="1"/>
    <col min="6" max="6" width="9.421875" style="0" customWidth="1"/>
    <col min="7" max="7" width="10.8515625" style="0" customWidth="1"/>
    <col min="8" max="8" width="10.140625" style="0" customWidth="1"/>
    <col min="9" max="9" width="8.28125" style="0" customWidth="1"/>
    <col min="10" max="10" width="10.8515625" style="0" customWidth="1"/>
    <col min="11" max="11" width="10.57421875" style="0" customWidth="1"/>
    <col min="12" max="12" width="4.140625" style="0" customWidth="1"/>
    <col min="13" max="13" width="11.421875" style="0" customWidth="1"/>
    <col min="14" max="16384" width="8.8515625" style="0" customWidth="1"/>
  </cols>
  <sheetData>
    <row r="1" spans="2:13" ht="16.5" customHeight="1">
      <c r="B1" s="563" t="s">
        <v>0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ht="28.5" customHeight="1">
      <c r="D2" s="1"/>
    </row>
    <row r="3" spans="3:9" ht="13.5" customHeight="1">
      <c r="C3" s="2"/>
      <c r="F3" s="3"/>
      <c r="G3" s="4" t="s">
        <v>1</v>
      </c>
      <c r="H3" s="4"/>
      <c r="I3" s="5"/>
    </row>
    <row r="4" spans="2:13" ht="13.5" customHeight="1">
      <c r="B4" s="6" t="s">
        <v>2</v>
      </c>
      <c r="C4" s="7" t="s">
        <v>3</v>
      </c>
      <c r="D4" s="8" t="s">
        <v>16</v>
      </c>
      <c r="E4" s="9" t="s">
        <v>17</v>
      </c>
      <c r="F4" s="8" t="s">
        <v>4</v>
      </c>
      <c r="G4" s="8" t="s">
        <v>5</v>
      </c>
      <c r="H4" s="8" t="s">
        <v>162</v>
      </c>
      <c r="I4" s="10" t="s">
        <v>6</v>
      </c>
      <c r="J4" s="11" t="s">
        <v>7</v>
      </c>
      <c r="K4" s="12" t="s">
        <v>8</v>
      </c>
      <c r="L4" s="6" t="s">
        <v>9</v>
      </c>
      <c r="M4" s="11" t="s">
        <v>10</v>
      </c>
    </row>
    <row r="5" spans="2:13" ht="13.5" customHeight="1">
      <c r="B5" s="119"/>
      <c r="C5" s="14"/>
      <c r="D5" s="172"/>
      <c r="E5" s="91">
        <v>2007</v>
      </c>
      <c r="F5" s="94"/>
      <c r="G5" s="94"/>
      <c r="H5" s="94"/>
      <c r="I5" s="122"/>
      <c r="J5" s="89">
        <f>SUM(F5:I5)</f>
        <v>0</v>
      </c>
      <c r="K5" s="16"/>
      <c r="L5" s="18"/>
      <c r="M5" s="19"/>
    </row>
    <row r="6" spans="2:13" ht="13.5" customHeight="1">
      <c r="B6" s="179" t="s">
        <v>196</v>
      </c>
      <c r="C6" s="87" t="s">
        <v>11</v>
      </c>
      <c r="D6" s="88">
        <f>SUM(J5:J11)</f>
        <v>1500000</v>
      </c>
      <c r="E6" s="91">
        <v>2008</v>
      </c>
      <c r="F6" s="94"/>
      <c r="G6" s="94"/>
      <c r="H6" s="94"/>
      <c r="I6" s="122"/>
      <c r="J6" s="89">
        <f>SUM(F6:I6)</f>
        <v>0</v>
      </c>
      <c r="K6" s="16"/>
      <c r="L6" s="18"/>
      <c r="M6" s="22"/>
    </row>
    <row r="7" spans="2:13" ht="13.5" customHeight="1">
      <c r="B7" s="108"/>
      <c r="C7" s="87" t="s">
        <v>12</v>
      </c>
      <c r="D7" s="23"/>
      <c r="E7" s="124">
        <v>2009</v>
      </c>
      <c r="F7" s="94">
        <v>225000</v>
      </c>
      <c r="G7" s="94"/>
      <c r="H7" s="94">
        <v>525000</v>
      </c>
      <c r="I7" s="122"/>
      <c r="J7" s="89">
        <f>SUM(F7:I7)</f>
        <v>750000</v>
      </c>
      <c r="K7" s="16"/>
      <c r="L7" s="18"/>
      <c r="M7" s="22"/>
    </row>
    <row r="8" spans="2:13" ht="13.5" customHeight="1">
      <c r="B8" s="108"/>
      <c r="C8" s="21"/>
      <c r="D8" s="23"/>
      <c r="E8" s="15">
        <v>2010</v>
      </c>
      <c r="F8" s="94">
        <v>225000</v>
      </c>
      <c r="G8" s="94"/>
      <c r="H8" s="94">
        <v>525000</v>
      </c>
      <c r="I8" s="122"/>
      <c r="J8" s="89">
        <f>SUM(F8:I8)</f>
        <v>750000</v>
      </c>
      <c r="K8" s="16"/>
      <c r="L8" s="18"/>
      <c r="M8" s="22"/>
    </row>
    <row r="9" spans="2:13" ht="13.5" customHeight="1">
      <c r="B9" s="108"/>
      <c r="C9" s="21"/>
      <c r="D9" s="23"/>
      <c r="E9" s="15">
        <v>2011</v>
      </c>
      <c r="F9" s="16"/>
      <c r="G9" s="16"/>
      <c r="H9" s="16"/>
      <c r="I9" s="16"/>
      <c r="J9" s="89">
        <f aca="true" t="shared" si="0" ref="J9:J32">SUM(F9:I9)</f>
        <v>0</v>
      </c>
      <c r="K9" s="16"/>
      <c r="L9" s="18"/>
      <c r="M9" s="22"/>
    </row>
    <row r="10" spans="2:13" ht="13.5" customHeight="1">
      <c r="B10" s="108"/>
      <c r="C10" s="21"/>
      <c r="D10" s="23"/>
      <c r="E10" s="15">
        <v>2012</v>
      </c>
      <c r="F10" s="16"/>
      <c r="G10" s="16"/>
      <c r="H10" s="16"/>
      <c r="I10" s="16"/>
      <c r="J10" s="89">
        <f t="shared" si="0"/>
        <v>0</v>
      </c>
      <c r="K10" s="16"/>
      <c r="L10" s="18"/>
      <c r="M10" s="22"/>
    </row>
    <row r="11" spans="2:13" ht="13.5" customHeight="1">
      <c r="B11" s="109"/>
      <c r="C11" s="123"/>
      <c r="D11" s="169"/>
      <c r="E11" s="15">
        <v>2013</v>
      </c>
      <c r="F11" s="16"/>
      <c r="G11" s="16"/>
      <c r="H11" s="16"/>
      <c r="I11" s="16"/>
      <c r="J11" s="89">
        <f t="shared" si="0"/>
        <v>0</v>
      </c>
      <c r="K11" s="16"/>
      <c r="L11" s="18"/>
      <c r="M11" s="22"/>
    </row>
    <row r="12" spans="2:13" ht="13.5" customHeight="1">
      <c r="B12" s="24"/>
      <c r="C12" s="25"/>
      <c r="D12" s="277"/>
      <c r="E12" s="206">
        <v>2007</v>
      </c>
      <c r="F12" s="27"/>
      <c r="G12" s="27"/>
      <c r="H12" s="27"/>
      <c r="I12" s="27"/>
      <c r="J12" s="196">
        <f t="shared" si="0"/>
        <v>0</v>
      </c>
      <c r="K12" s="27"/>
      <c r="L12" s="29"/>
      <c r="M12" s="6"/>
    </row>
    <row r="13" spans="2:13" ht="13.5" customHeight="1">
      <c r="B13" s="476" t="s">
        <v>197</v>
      </c>
      <c r="C13" s="25" t="s">
        <v>109</v>
      </c>
      <c r="D13" s="376">
        <f>SUM(J12:J18)</f>
        <v>700000</v>
      </c>
      <c r="E13" s="206">
        <v>2008</v>
      </c>
      <c r="F13" s="27">
        <v>210000</v>
      </c>
      <c r="G13" s="27"/>
      <c r="H13" s="27">
        <v>490000</v>
      </c>
      <c r="I13" s="27"/>
      <c r="J13" s="196">
        <f t="shared" si="0"/>
        <v>700000</v>
      </c>
      <c r="K13" s="27"/>
      <c r="L13" s="29"/>
      <c r="M13" s="30"/>
    </row>
    <row r="14" spans="2:13" ht="13.5" customHeight="1">
      <c r="B14" s="24"/>
      <c r="C14" s="25" t="s">
        <v>152</v>
      </c>
      <c r="D14" s="276"/>
      <c r="E14" s="211">
        <v>2009</v>
      </c>
      <c r="F14" s="27"/>
      <c r="G14" s="27"/>
      <c r="H14" s="27"/>
      <c r="I14" s="27"/>
      <c r="J14" s="196">
        <f t="shared" si="0"/>
        <v>0</v>
      </c>
      <c r="K14" s="27"/>
      <c r="L14" s="29"/>
      <c r="M14" s="30"/>
    </row>
    <row r="15" spans="2:13" ht="13.5" customHeight="1">
      <c r="B15" s="24"/>
      <c r="C15" s="25"/>
      <c r="D15" s="26"/>
      <c r="E15" s="205">
        <v>2010</v>
      </c>
      <c r="F15" s="27"/>
      <c r="G15" s="27"/>
      <c r="H15" s="27"/>
      <c r="I15" s="27"/>
      <c r="J15" s="196">
        <f t="shared" si="0"/>
        <v>0</v>
      </c>
      <c r="K15" s="27"/>
      <c r="L15" s="29"/>
      <c r="M15" s="30"/>
    </row>
    <row r="16" spans="2:13" ht="13.5" customHeight="1">
      <c r="B16" s="24"/>
      <c r="C16" s="25"/>
      <c r="D16" s="26"/>
      <c r="E16" s="205">
        <v>2011</v>
      </c>
      <c r="F16" s="27"/>
      <c r="G16" s="27"/>
      <c r="H16" s="27"/>
      <c r="I16" s="27"/>
      <c r="J16" s="196">
        <f t="shared" si="0"/>
        <v>0</v>
      </c>
      <c r="K16" s="27"/>
      <c r="L16" s="29"/>
      <c r="M16" s="30"/>
    </row>
    <row r="17" spans="2:13" ht="13.5" customHeight="1">
      <c r="B17" s="24"/>
      <c r="C17" s="25"/>
      <c r="D17" s="26"/>
      <c r="E17" s="205">
        <v>2012</v>
      </c>
      <c r="F17" s="27"/>
      <c r="G17" s="27"/>
      <c r="H17" s="27"/>
      <c r="I17" s="27"/>
      <c r="J17" s="196">
        <f t="shared" si="0"/>
        <v>0</v>
      </c>
      <c r="K17" s="27"/>
      <c r="L17" s="29"/>
      <c r="M17" s="30"/>
    </row>
    <row r="18" spans="2:13" ht="13.5" customHeight="1">
      <c r="B18" s="24"/>
      <c r="C18" s="25"/>
      <c r="D18" s="26"/>
      <c r="E18" s="205">
        <v>2013</v>
      </c>
      <c r="F18" s="27"/>
      <c r="G18" s="27"/>
      <c r="H18" s="27"/>
      <c r="I18" s="27"/>
      <c r="J18" s="196">
        <f t="shared" si="0"/>
        <v>0</v>
      </c>
      <c r="K18" s="27"/>
      <c r="L18" s="29"/>
      <c r="M18" s="30"/>
    </row>
    <row r="19" spans="2:13" ht="13.5" customHeight="1">
      <c r="B19" s="31"/>
      <c r="C19" s="561"/>
      <c r="D19" s="32"/>
      <c r="E19" s="91">
        <v>2007</v>
      </c>
      <c r="F19" s="33"/>
      <c r="G19" s="33"/>
      <c r="H19" s="33"/>
      <c r="I19" s="34"/>
      <c r="J19" s="89">
        <f t="shared" si="0"/>
        <v>0</v>
      </c>
      <c r="K19" s="35"/>
      <c r="L19" s="36"/>
      <c r="M19" s="37"/>
    </row>
    <row r="20" spans="2:13" ht="13.5" customHeight="1">
      <c r="B20" s="38"/>
      <c r="C20" s="562"/>
      <c r="D20" s="44">
        <f>SUM(J19:J25)</f>
        <v>2441000</v>
      </c>
      <c r="E20" s="91">
        <v>2008</v>
      </c>
      <c r="F20" s="40">
        <v>732300</v>
      </c>
      <c r="G20" s="40"/>
      <c r="H20" s="40">
        <v>1708700</v>
      </c>
      <c r="I20" s="41"/>
      <c r="J20" s="89">
        <f t="shared" si="0"/>
        <v>2441000</v>
      </c>
      <c r="K20" s="35"/>
      <c r="L20" s="36"/>
      <c r="M20" s="42"/>
    </row>
    <row r="21" spans="2:13" ht="13.5" customHeight="1">
      <c r="B21" s="477" t="s">
        <v>198</v>
      </c>
      <c r="C21" s="43" t="s">
        <v>111</v>
      </c>
      <c r="D21" s="44"/>
      <c r="E21" s="124">
        <v>2009</v>
      </c>
      <c r="F21" s="40"/>
      <c r="G21" s="40"/>
      <c r="H21" s="40"/>
      <c r="I21" s="41"/>
      <c r="J21" s="89">
        <f t="shared" si="0"/>
        <v>0</v>
      </c>
      <c r="K21" s="35"/>
      <c r="L21" s="36"/>
      <c r="M21" s="42"/>
    </row>
    <row r="22" spans="2:13" ht="13.5" customHeight="1">
      <c r="B22" s="38"/>
      <c r="C22" s="43" t="s">
        <v>110</v>
      </c>
      <c r="D22" s="44"/>
      <c r="E22" s="15">
        <v>2010</v>
      </c>
      <c r="F22" s="40"/>
      <c r="G22" s="40"/>
      <c r="H22" s="40"/>
      <c r="I22" s="41"/>
      <c r="J22" s="89">
        <f t="shared" si="0"/>
        <v>0</v>
      </c>
      <c r="K22" s="35"/>
      <c r="L22" s="36"/>
      <c r="M22" s="42"/>
    </row>
    <row r="23" spans="2:13" ht="13.5" customHeight="1">
      <c r="B23" s="38"/>
      <c r="C23" s="43"/>
      <c r="D23" s="44"/>
      <c r="E23" s="15">
        <v>2011</v>
      </c>
      <c r="F23" s="40"/>
      <c r="G23" s="40"/>
      <c r="H23" s="40"/>
      <c r="I23" s="41"/>
      <c r="J23" s="89">
        <f t="shared" si="0"/>
        <v>0</v>
      </c>
      <c r="K23" s="35"/>
      <c r="L23" s="36"/>
      <c r="M23" s="42"/>
    </row>
    <row r="24" spans="2:13" ht="13.5" customHeight="1">
      <c r="B24" s="38"/>
      <c r="C24" s="43"/>
      <c r="D24" s="44"/>
      <c r="E24" s="15">
        <v>2012</v>
      </c>
      <c r="F24" s="93"/>
      <c r="G24" s="93"/>
      <c r="H24" s="93"/>
      <c r="I24" s="269"/>
      <c r="J24" s="89">
        <f t="shared" si="0"/>
        <v>0</v>
      </c>
      <c r="K24" s="35"/>
      <c r="L24" s="36"/>
      <c r="M24" s="42"/>
    </row>
    <row r="25" spans="2:13" ht="13.5" customHeight="1">
      <c r="B25" s="38"/>
      <c r="C25" s="43"/>
      <c r="D25" s="44"/>
      <c r="E25" s="509">
        <v>2013</v>
      </c>
      <c r="F25" s="17"/>
      <c r="G25" s="17"/>
      <c r="H25" s="17"/>
      <c r="I25" s="17"/>
      <c r="J25" s="98">
        <f t="shared" si="0"/>
        <v>0</v>
      </c>
      <c r="K25" s="510"/>
      <c r="L25" s="127"/>
      <c r="M25" s="42"/>
    </row>
    <row r="26" spans="2:13" ht="13.5" customHeight="1">
      <c r="B26" s="511"/>
      <c r="C26" s="512"/>
      <c r="D26" s="513"/>
      <c r="E26" s="390">
        <v>2007</v>
      </c>
      <c r="F26" s="514">
        <v>90000</v>
      </c>
      <c r="G26" s="514"/>
      <c r="H26" s="514">
        <v>210000</v>
      </c>
      <c r="I26" s="514"/>
      <c r="J26" s="209">
        <f t="shared" si="0"/>
        <v>300000</v>
      </c>
      <c r="K26" s="515"/>
      <c r="L26" s="516"/>
      <c r="M26" s="527"/>
    </row>
    <row r="27" spans="2:13" ht="13.5" customHeight="1">
      <c r="B27" s="518"/>
      <c r="C27" s="519"/>
      <c r="D27" s="520"/>
      <c r="E27" s="390">
        <v>2008</v>
      </c>
      <c r="F27" s="514">
        <v>3579655</v>
      </c>
      <c r="G27" s="514"/>
      <c r="H27" s="514">
        <v>1908900</v>
      </c>
      <c r="I27" s="514">
        <v>620000</v>
      </c>
      <c r="J27" s="209">
        <f t="shared" si="0"/>
        <v>6108555</v>
      </c>
      <c r="K27" s="515"/>
      <c r="L27" s="516"/>
      <c r="M27" s="528"/>
    </row>
    <row r="28" spans="2:13" ht="13.5" customHeight="1">
      <c r="B28" s="521" t="s">
        <v>199</v>
      </c>
      <c r="C28" s="519" t="s">
        <v>248</v>
      </c>
      <c r="D28" s="529">
        <f>SUM(J26:J32)</f>
        <v>18786305</v>
      </c>
      <c r="E28" s="390">
        <v>2009</v>
      </c>
      <c r="F28" s="514">
        <v>206250</v>
      </c>
      <c r="G28" s="514"/>
      <c r="H28" s="514">
        <v>962500</v>
      </c>
      <c r="I28" s="514">
        <v>400000</v>
      </c>
      <c r="J28" s="209">
        <f t="shared" si="0"/>
        <v>1568750</v>
      </c>
      <c r="K28" s="515"/>
      <c r="L28" s="516"/>
      <c r="M28" s="536" t="s">
        <v>257</v>
      </c>
    </row>
    <row r="29" spans="2:13" ht="13.5" customHeight="1">
      <c r="B29" s="518"/>
      <c r="C29" s="519" t="s">
        <v>249</v>
      </c>
      <c r="D29" s="520"/>
      <c r="E29" s="390">
        <v>2010</v>
      </c>
      <c r="F29" s="514">
        <v>1561350</v>
      </c>
      <c r="G29" s="514"/>
      <c r="H29" s="514">
        <v>3643150</v>
      </c>
      <c r="I29" s="514">
        <v>400000</v>
      </c>
      <c r="J29" s="209">
        <f t="shared" si="0"/>
        <v>5604500</v>
      </c>
      <c r="K29" s="515"/>
      <c r="L29" s="516"/>
      <c r="M29" s="536" t="s">
        <v>256</v>
      </c>
    </row>
    <row r="30" spans="2:13" ht="13.5" customHeight="1">
      <c r="B30" s="518"/>
      <c r="C30" s="519"/>
      <c r="D30" s="520"/>
      <c r="E30" s="390">
        <v>2011</v>
      </c>
      <c r="F30" s="514">
        <v>1561350</v>
      </c>
      <c r="G30" s="514"/>
      <c r="H30" s="514">
        <v>3643150</v>
      </c>
      <c r="I30" s="514"/>
      <c r="J30" s="209">
        <f t="shared" si="0"/>
        <v>5204500</v>
      </c>
      <c r="K30" s="515"/>
      <c r="L30" s="516"/>
      <c r="M30" s="517"/>
    </row>
    <row r="31" spans="2:13" ht="13.5" customHeight="1">
      <c r="B31" s="518"/>
      <c r="C31" s="519"/>
      <c r="D31" s="520"/>
      <c r="E31" s="390">
        <v>2012</v>
      </c>
      <c r="F31" s="514"/>
      <c r="G31" s="514"/>
      <c r="H31" s="514"/>
      <c r="I31" s="514"/>
      <c r="J31" s="209">
        <f t="shared" si="0"/>
        <v>0</v>
      </c>
      <c r="K31" s="515"/>
      <c r="L31" s="516"/>
      <c r="M31" s="517"/>
    </row>
    <row r="32" spans="2:13" ht="13.5" customHeight="1">
      <c r="B32" s="522"/>
      <c r="C32" s="523"/>
      <c r="D32" s="524"/>
      <c r="E32" s="389">
        <v>2013</v>
      </c>
      <c r="F32" s="514"/>
      <c r="G32" s="514"/>
      <c r="H32" s="514"/>
      <c r="I32" s="514"/>
      <c r="J32" s="196">
        <f t="shared" si="0"/>
        <v>0</v>
      </c>
      <c r="K32" s="132"/>
      <c r="L32" s="525"/>
      <c r="M32" s="526"/>
    </row>
    <row r="33" spans="2:13" ht="13.5" customHeight="1">
      <c r="B33" s="405"/>
      <c r="C33" s="30"/>
      <c r="D33" s="62">
        <f aca="true" t="shared" si="1" ref="D33:D39">SUM(F33:I33)</f>
        <v>300000</v>
      </c>
      <c r="E33" s="63">
        <v>2007</v>
      </c>
      <c r="F33" s="62">
        <f aca="true" t="shared" si="2" ref="F33:F38">SUM(F5,F12,F19,F26)</f>
        <v>90000</v>
      </c>
      <c r="G33" s="62">
        <f aca="true" t="shared" si="3" ref="G33:G39">SUM(G5,G12,G19)</f>
        <v>0</v>
      </c>
      <c r="H33" s="62">
        <f>SUM(H5,H12,H19,H26)</f>
        <v>210000</v>
      </c>
      <c r="I33" s="62">
        <f>SUM(I5,I12,I19,I26)</f>
        <v>0</v>
      </c>
      <c r="J33" s="62">
        <f aca="true" t="shared" si="4" ref="J33:J39">SUM(J5,J12,J19,J26)</f>
        <v>300000</v>
      </c>
      <c r="K33" s="62"/>
      <c r="L33" s="60"/>
      <c r="M33" s="405"/>
    </row>
    <row r="34" spans="3:12" ht="13.5" customHeight="1">
      <c r="C34" s="61" t="s">
        <v>13</v>
      </c>
      <c r="D34" s="62">
        <f t="shared" si="1"/>
        <v>9249555</v>
      </c>
      <c r="E34" s="63">
        <v>2008</v>
      </c>
      <c r="F34" s="59">
        <f t="shared" si="2"/>
        <v>4521955</v>
      </c>
      <c r="G34" s="59">
        <f t="shared" si="3"/>
        <v>0</v>
      </c>
      <c r="H34" s="59">
        <f aca="true" t="shared" si="5" ref="H34:I39">SUM(H6,H13,H20,H27)</f>
        <v>4107600</v>
      </c>
      <c r="I34" s="59">
        <f t="shared" si="5"/>
        <v>620000</v>
      </c>
      <c r="J34" s="59">
        <f t="shared" si="4"/>
        <v>9249555</v>
      </c>
      <c r="K34" s="59"/>
      <c r="L34" s="60"/>
    </row>
    <row r="35" spans="4:12" ht="13.5" customHeight="1">
      <c r="D35" s="62">
        <f t="shared" si="1"/>
        <v>2318750</v>
      </c>
      <c r="E35" s="63">
        <v>2009</v>
      </c>
      <c r="F35" s="59">
        <f t="shared" si="2"/>
        <v>431250</v>
      </c>
      <c r="G35" s="59">
        <f t="shared" si="3"/>
        <v>0</v>
      </c>
      <c r="H35" s="59">
        <f t="shared" si="5"/>
        <v>1487500</v>
      </c>
      <c r="I35" s="59">
        <f t="shared" si="5"/>
        <v>400000</v>
      </c>
      <c r="J35" s="59">
        <f t="shared" si="4"/>
        <v>2318750</v>
      </c>
      <c r="K35" s="59"/>
      <c r="L35" s="60"/>
    </row>
    <row r="36" spans="3:12" ht="13.5" customHeight="1">
      <c r="C36" s="61">
        <f>SUM(D6,D13,D20,D28)</f>
        <v>23427305</v>
      </c>
      <c r="D36" s="62">
        <f t="shared" si="1"/>
        <v>6354500</v>
      </c>
      <c r="E36" s="279">
        <v>2010</v>
      </c>
      <c r="F36" s="59">
        <f t="shared" si="2"/>
        <v>1786350</v>
      </c>
      <c r="G36" s="59">
        <f t="shared" si="3"/>
        <v>0</v>
      </c>
      <c r="H36" s="59">
        <f t="shared" si="5"/>
        <v>4168150</v>
      </c>
      <c r="I36" s="59">
        <f t="shared" si="5"/>
        <v>400000</v>
      </c>
      <c r="J36" s="59">
        <f t="shared" si="4"/>
        <v>6354500</v>
      </c>
      <c r="K36" s="59"/>
      <c r="L36" s="60"/>
    </row>
    <row r="37" spans="4:12" ht="13.5" customHeight="1">
      <c r="D37" s="62">
        <f t="shared" si="1"/>
        <v>5204500</v>
      </c>
      <c r="E37" s="279">
        <v>2011</v>
      </c>
      <c r="F37" s="59">
        <f t="shared" si="2"/>
        <v>1561350</v>
      </c>
      <c r="G37" s="59">
        <f t="shared" si="3"/>
        <v>0</v>
      </c>
      <c r="H37" s="59">
        <f t="shared" si="5"/>
        <v>3643150</v>
      </c>
      <c r="I37" s="59">
        <f t="shared" si="5"/>
        <v>0</v>
      </c>
      <c r="J37" s="59">
        <f t="shared" si="4"/>
        <v>5204500</v>
      </c>
      <c r="K37" s="59"/>
      <c r="L37" s="60"/>
    </row>
    <row r="38" spans="4:12" ht="13.5" customHeight="1">
      <c r="D38" s="62">
        <f t="shared" si="1"/>
        <v>0</v>
      </c>
      <c r="E38" s="279">
        <v>2012</v>
      </c>
      <c r="F38" s="59">
        <f t="shared" si="2"/>
        <v>0</v>
      </c>
      <c r="G38" s="62">
        <f t="shared" si="3"/>
        <v>0</v>
      </c>
      <c r="H38" s="59">
        <f t="shared" si="5"/>
        <v>0</v>
      </c>
      <c r="I38" s="59">
        <f t="shared" si="5"/>
        <v>0</v>
      </c>
      <c r="J38" s="59">
        <f t="shared" si="4"/>
        <v>0</v>
      </c>
      <c r="K38" s="62"/>
      <c r="L38" s="60"/>
    </row>
    <row r="39" spans="4:12" ht="13.5" customHeight="1">
      <c r="D39" s="62">
        <f t="shared" si="1"/>
        <v>0</v>
      </c>
      <c r="E39" s="279">
        <v>2013</v>
      </c>
      <c r="F39" s="59">
        <f>SUM(F11,F18,F25)</f>
        <v>0</v>
      </c>
      <c r="G39" s="59">
        <f t="shared" si="3"/>
        <v>0</v>
      </c>
      <c r="H39" s="59">
        <f t="shared" si="5"/>
        <v>0</v>
      </c>
      <c r="I39" s="59">
        <f t="shared" si="5"/>
        <v>0</v>
      </c>
      <c r="J39" s="59">
        <f t="shared" si="4"/>
        <v>0</v>
      </c>
      <c r="K39" s="62"/>
      <c r="L39" s="62"/>
    </row>
    <row r="40" spans="3:12" ht="13.5" customHeight="1">
      <c r="C40" s="64" t="s">
        <v>14</v>
      </c>
      <c r="D40" s="62">
        <f>SUM(D33:D39)</f>
        <v>23427305</v>
      </c>
      <c r="E40" s="62"/>
      <c r="F40" s="62">
        <f>SUM(F33:F39)</f>
        <v>8390905</v>
      </c>
      <c r="G40" s="62">
        <f>SUM(G33:G39)</f>
        <v>0</v>
      </c>
      <c r="H40" s="62">
        <f>SUM(H33:H39)</f>
        <v>13616400</v>
      </c>
      <c r="I40" s="62">
        <f>SUM(I33:I39)</f>
        <v>1420000</v>
      </c>
      <c r="J40" s="62">
        <f>SUM(J33:J39)</f>
        <v>23427305</v>
      </c>
      <c r="K40" s="62"/>
      <c r="L40" s="60"/>
    </row>
  </sheetData>
  <mergeCells count="2">
    <mergeCell ref="C19:C20"/>
    <mergeCell ref="B1:M1"/>
  </mergeCells>
  <printOptions/>
  <pageMargins left="0.7874015748031497" right="0.7874015748031497" top="0.9448818897637796" bottom="0.9448818897637796" header="0.5118110236220472" footer="0.5118110236220472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13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0" customWidth="1"/>
    <col min="3" max="3" width="18.7109375" style="0" customWidth="1"/>
    <col min="4" max="4" width="15.28125" style="0" bestFit="1" customWidth="1"/>
    <col min="5" max="5" width="11.7109375" style="0" customWidth="1"/>
    <col min="6" max="6" width="15.28125" style="0" customWidth="1"/>
    <col min="7" max="7" width="13.7109375" style="0" customWidth="1"/>
    <col min="8" max="8" width="12.28125" style="0" customWidth="1"/>
    <col min="9" max="9" width="12.7109375" style="0" customWidth="1"/>
  </cols>
  <sheetData>
    <row r="2" spans="2:10" ht="18.75">
      <c r="B2" s="563" t="s">
        <v>245</v>
      </c>
      <c r="C2" s="563"/>
      <c r="D2" s="563"/>
      <c r="E2" s="563"/>
      <c r="F2" s="563"/>
      <c r="G2" s="563"/>
      <c r="H2" s="563"/>
      <c r="I2" s="563"/>
      <c r="J2" s="563"/>
    </row>
    <row r="3" ht="33.75" customHeight="1"/>
    <row r="5" spans="3:9" ht="16.5" customHeight="1">
      <c r="C5" s="323" t="s">
        <v>16</v>
      </c>
      <c r="D5" s="323" t="s">
        <v>17</v>
      </c>
      <c r="E5" s="323" t="s">
        <v>4</v>
      </c>
      <c r="F5" s="323" t="s">
        <v>5</v>
      </c>
      <c r="G5" s="323" t="s">
        <v>162</v>
      </c>
      <c r="H5" s="323" t="s">
        <v>6</v>
      </c>
      <c r="I5" s="323" t="s">
        <v>7</v>
      </c>
    </row>
    <row r="6" spans="3:9" ht="16.5" customHeight="1">
      <c r="C6" s="125">
        <f>SUM(E6:H6)</f>
        <v>7415928</v>
      </c>
      <c r="D6" s="508">
        <v>2007</v>
      </c>
      <c r="E6" s="125">
        <f>SUM('Wykreowanie śródm.'!F33,'Rozwój osiedli'!F69,'Miejski system komun.'!F336,'Walory uzdrowiskowe'!F29,'Wspieranie aktywności zawod.'!F35,'poprawa stanu bezpiecz.'!F32,Kultura!F13,'Promocja zdrowia'!F170,Turystyka!F16)</f>
        <v>6328661</v>
      </c>
      <c r="F6" s="125">
        <f>SUM('Wykreowanie śródm.'!G33,'Rozwój osiedli'!G69,'Miejski system komun.'!G336,'Walory uzdrowiskowe'!G29,'Wspieranie aktywności zawod.'!G35,'poprawa stanu bezpiecz.'!G32,Kultura!G13,'Promocja zdrowia'!G170,Turystyka!G16)</f>
        <v>0</v>
      </c>
      <c r="G6" s="125">
        <f>SUM('Wykreowanie śródm.'!H33,'Rozwój osiedli'!H69,'Miejski system komun.'!H336,'Walory uzdrowiskowe'!H29,'Wspieranie aktywności zawod.'!H35,'poprawa stanu bezpiecz.'!H32,Kultura!H13,'Promocja zdrowia'!H170,Turystyka!H16)</f>
        <v>1087267</v>
      </c>
      <c r="H6" s="125">
        <f>SUM('Wykreowanie śródm.'!I33,'Rozwój osiedli'!I69,'Miejski system komun.'!I336,'Walory uzdrowiskowe'!I29,'Wspieranie aktywności zawod.'!I35,'poprawa stanu bezpiecz.'!I32,Kultura!I13,'Promocja zdrowia'!I170,Turystyka!I16)</f>
        <v>0</v>
      </c>
      <c r="I6" s="125">
        <f>SUM('Wykreowanie śródm.'!J33,'Rozwój osiedli'!J69,'Miejski system komun.'!J336,'Walory uzdrowiskowe'!J29,'Wspieranie aktywności zawod.'!J35,'poprawa stanu bezpiecz.'!J32,Kultura!J13,'Promocja zdrowia'!J170,Turystyka!J16)</f>
        <v>7415928</v>
      </c>
    </row>
    <row r="7" spans="3:9" ht="16.5" customHeight="1">
      <c r="C7" s="125">
        <f aca="true" t="shared" si="0" ref="C7:C12">SUM(E7:H7)</f>
        <v>58813677</v>
      </c>
      <c r="D7" s="508">
        <v>2008</v>
      </c>
      <c r="E7" s="125">
        <f>SUM('Wykreowanie śródm.'!F34,'Rozwój osiedli'!F70,'Miejski system komun.'!F337,'Walory uzdrowiskowe'!F30,'Wspieranie aktywności zawod.'!F36,'poprawa stanu bezpiecz.'!F33,Kultura!F14,'Promocja zdrowia'!F171,Turystyka!F17)</f>
        <v>29351751</v>
      </c>
      <c r="F7" s="125">
        <f>SUM('Wykreowanie śródm.'!G34,'Rozwój osiedli'!G70,'Miejski system komun.'!G337,'Walory uzdrowiskowe'!G30,'Wspieranie aktywności zawod.'!G36,'poprawa stanu bezpiecz.'!G33,Kultura!G14,'Promocja zdrowia'!G171,Turystyka!G17)</f>
        <v>1140000</v>
      </c>
      <c r="G7" s="125">
        <f>SUM('Wykreowanie śródm.'!H34,'Rozwój osiedli'!H70,'Miejski system komun.'!H337,'Walory uzdrowiskowe'!H30,'Wspieranie aktywności zawod.'!H36,'poprawa stanu bezpiecz.'!H33,Kultura!H14,'Promocja zdrowia'!H171,Turystyka!H17)</f>
        <v>22956054</v>
      </c>
      <c r="H7" s="125">
        <f>SUM('Wykreowanie śródm.'!I34,'Rozwój osiedli'!I70,'Miejski system komun.'!I337,'Walory uzdrowiskowe'!I30,'Wspieranie aktywności zawod.'!I36,'poprawa stanu bezpiecz.'!I33,Kultura!I14,'Promocja zdrowia'!I171,Turystyka!I17)</f>
        <v>5365872</v>
      </c>
      <c r="I7" s="125">
        <f>SUM('Wykreowanie śródm.'!J34,'Rozwój osiedli'!J70,'Miejski system komun.'!J337,'Walory uzdrowiskowe'!J30,'Wspieranie aktywności zawod.'!J36,'poprawa stanu bezpiecz.'!J33,Kultura!J14,'Promocja zdrowia'!J171,Turystyka!J17)</f>
        <v>58813677</v>
      </c>
    </row>
    <row r="8" spans="3:9" ht="16.5" customHeight="1">
      <c r="C8" s="125">
        <f t="shared" si="0"/>
        <v>39261459</v>
      </c>
      <c r="D8" s="508">
        <v>2009</v>
      </c>
      <c r="E8" s="125">
        <f>SUM('Wykreowanie śródm.'!F35,'Rozwój osiedli'!F71,'Miejski system komun.'!F338,'Walory uzdrowiskowe'!F31,'Wspieranie aktywności zawod.'!F37,'poprawa stanu bezpiecz.'!F34,Kultura!F15,'Promocja zdrowia'!F172,Turystyka!F18)</f>
        <v>17000671</v>
      </c>
      <c r="F8" s="125">
        <f>SUM('Wykreowanie śródm.'!G35,'Rozwój osiedli'!G71,'Miejski system komun.'!G338,'Walory uzdrowiskowe'!G31,'Wspieranie aktywności zawod.'!G37,'poprawa stanu bezpiecz.'!G34,Kultura!G15,'Promocja zdrowia'!G172,Turystyka!G18)</f>
        <v>340000</v>
      </c>
      <c r="G8" s="125">
        <f>SUM('Wykreowanie śródm.'!H35,'Rozwój osiedli'!H71,'Miejski system komun.'!H338,'Walory uzdrowiskowe'!H31,'Wspieranie aktywności zawod.'!H37,'poprawa stanu bezpiecz.'!H34,Kultura!H15,'Promocja zdrowia'!H172,Turystyka!H18)</f>
        <v>15905600</v>
      </c>
      <c r="H8" s="125">
        <f>SUM('Wykreowanie śródm.'!I35,'Rozwój osiedli'!I71,'Miejski system komun.'!I338,'Walory uzdrowiskowe'!I31,'Wspieranie aktywności zawod.'!I37,'poprawa stanu bezpiecz.'!I34,Kultura!I15,'Promocja zdrowia'!I172,Turystyka!I18)</f>
        <v>6015188</v>
      </c>
      <c r="I8" s="125">
        <f>SUM('Wykreowanie śródm.'!J35,'Rozwój osiedli'!J71,'Miejski system komun.'!J338,'Walory uzdrowiskowe'!J31,'Wspieranie aktywności zawod.'!J37,'poprawa stanu bezpiecz.'!J34,Kultura!J15,'Promocja zdrowia'!J172,Turystyka!J18)</f>
        <v>39261459</v>
      </c>
    </row>
    <row r="9" spans="3:9" ht="16.5" customHeight="1">
      <c r="C9" s="125">
        <f t="shared" si="0"/>
        <v>42558604</v>
      </c>
      <c r="D9" s="508">
        <v>2010</v>
      </c>
      <c r="E9" s="125">
        <f>SUM('Wykreowanie śródm.'!F36,'Rozwój osiedli'!F72,'Miejski system komun.'!F339,'Walory uzdrowiskowe'!F32,'Wspieranie aktywności zawod.'!F38,'poprawa stanu bezpiecz.'!F35,Kultura!F16,'Promocja zdrowia'!F173,Turystyka!F19)</f>
        <v>18528885.25</v>
      </c>
      <c r="F9" s="125">
        <f>SUM('Wykreowanie śródm.'!G36,'Rozwój osiedli'!G72,'Miejski system komun.'!G339,'Walory uzdrowiskowe'!G32,'Wspieranie aktywności zawod.'!G38,'poprawa stanu bezpiecz.'!G35,Kultura!G16,'Promocja zdrowia'!G173,Turystyka!G19)</f>
        <v>340000</v>
      </c>
      <c r="G9" s="125">
        <f>SUM('Wykreowanie śródm.'!H36,'Rozwój osiedli'!H72,'Miejski system komun.'!H339,'Walory uzdrowiskowe'!H32,'Wspieranie aktywności zawod.'!H38,'poprawa stanu bezpiecz.'!H35,Kultura!H16,'Promocja zdrowia'!H173,Turystyka!H19)</f>
        <v>20155633.75</v>
      </c>
      <c r="H9" s="125">
        <f>SUM('Wykreowanie śródm.'!I36,'Rozwój osiedli'!I72,'Miejski system komun.'!I339,'Walory uzdrowiskowe'!I32,'Wspieranie aktywności zawod.'!I38,'poprawa stanu bezpiecz.'!I35,Kultura!I16,'Promocja zdrowia'!I173,Turystyka!I19)</f>
        <v>3534085</v>
      </c>
      <c r="I9" s="125">
        <f>SUM('Wykreowanie śródm.'!J36,'Rozwój osiedli'!J72,'Miejski system komun.'!J339,'Walory uzdrowiskowe'!J32,'Wspieranie aktywności zawod.'!J38,'poprawa stanu bezpiecz.'!J35,Kultura!J16,'Promocja zdrowia'!J173,Turystyka!J19)</f>
        <v>42558604</v>
      </c>
    </row>
    <row r="10" spans="3:9" ht="16.5" customHeight="1">
      <c r="C10" s="125">
        <f t="shared" si="0"/>
        <v>16053765</v>
      </c>
      <c r="D10" s="508">
        <v>2011</v>
      </c>
      <c r="E10" s="125">
        <f>SUM('Wykreowanie śródm.'!F37,'Rozwój osiedli'!F73,'Miejski system komun.'!F340,'Walory uzdrowiskowe'!F33,'Wspieranie aktywności zawod.'!F39,'poprawa stanu bezpiecz.'!F36,Kultura!F17,'Promocja zdrowia'!F174,Turystyka!F20)</f>
        <v>6886640</v>
      </c>
      <c r="F10" s="125">
        <f>SUM('Wykreowanie śródm.'!G37,'Rozwój osiedli'!G73,'Miejski system komun.'!G340,'Walory uzdrowiskowe'!G33,'Wspieranie aktywności zawod.'!G39,'poprawa stanu bezpiecz.'!G36,Kultura!G17,'Promocja zdrowia'!G174,Turystyka!G20)</f>
        <v>340000</v>
      </c>
      <c r="G10" s="125">
        <f>SUM('Wykreowanie śródm.'!H37,'Rozwój osiedli'!H73,'Miejski system komun.'!H340,'Walory uzdrowiskowe'!H33,'Wspieranie aktywności zawod.'!H39,'poprawa stanu bezpiecz.'!H36,Kultura!H17,'Promocja zdrowia'!H174,Turystyka!H20)</f>
        <v>7393150</v>
      </c>
      <c r="H10" s="125">
        <f>SUM('Wykreowanie śródm.'!I37,'Rozwój osiedli'!I73,'Miejski system komun.'!I340,'Walory uzdrowiskowe'!I33,'Wspieranie aktywności zawod.'!I39,'poprawa stanu bezpiecz.'!I36,Kultura!I17,'Promocja zdrowia'!I174,Turystyka!I20)</f>
        <v>1433975</v>
      </c>
      <c r="I10" s="125">
        <f>SUM('Wykreowanie śródm.'!J37,'Rozwój osiedli'!J73,'Miejski system komun.'!J340,'Walory uzdrowiskowe'!J33,'Wspieranie aktywności zawod.'!J39,'poprawa stanu bezpiecz.'!J36,Kultura!J17,'Promocja zdrowia'!J174,Turystyka!J20)</f>
        <v>16053765</v>
      </c>
    </row>
    <row r="11" spans="3:9" ht="16.5" customHeight="1">
      <c r="C11" s="125">
        <f t="shared" si="0"/>
        <v>27477000</v>
      </c>
      <c r="D11" s="508">
        <v>2012</v>
      </c>
      <c r="E11" s="125">
        <f>SUM('Wykreowanie śródm.'!F38,'Rozwój osiedli'!F74,'Miejski system komun.'!F341,'Walory uzdrowiskowe'!F34,'Wspieranie aktywności zawod.'!F40,'poprawa stanu bezpiecz.'!F37,Kultura!F18,'Promocja zdrowia'!F175,Turystyka!F21)</f>
        <v>13817000</v>
      </c>
      <c r="F11" s="125">
        <f>SUM('Wykreowanie śródm.'!G38,'Rozwój osiedli'!G74,'Miejski system komun.'!G341,'Walory uzdrowiskowe'!G34,'Wspieranie aktywności zawod.'!G40,'poprawa stanu bezpiecz.'!G37,Kultura!G18,'Promocja zdrowia'!G175,Turystyka!G21)</f>
        <v>340000</v>
      </c>
      <c r="G11" s="125">
        <f>SUM('Wykreowanie śródm.'!H38,'Rozwój osiedli'!H74,'Miejski system komun.'!H341,'Walory uzdrowiskowe'!H34,'Wspieranie aktywności zawod.'!H40,'poprawa stanu bezpiecz.'!H37,Kultura!H18,'Promocja zdrowia'!H175,Turystyka!H21)</f>
        <v>11420000</v>
      </c>
      <c r="H11" s="125">
        <f>SUM('Wykreowanie śródm.'!I38,'Rozwój osiedli'!I74,'Miejski system komun.'!I341,'Walory uzdrowiskowe'!I34,'Wspieranie aktywności zawod.'!I40,'poprawa stanu bezpiecz.'!I37,Kultura!I18,'Promocja zdrowia'!I175,Turystyka!I21)</f>
        <v>1900000</v>
      </c>
      <c r="I11" s="125">
        <f>SUM('Wykreowanie śródm.'!J38,'Rozwój osiedli'!J74,'Miejski system komun.'!J341,'Walory uzdrowiskowe'!J34,'Wspieranie aktywności zawod.'!J40,'poprawa stanu bezpiecz.'!J37,Kultura!J18,'Promocja zdrowia'!J175,Turystyka!J21)</f>
        <v>27477000</v>
      </c>
    </row>
    <row r="12" spans="3:9" ht="16.5" customHeight="1">
      <c r="C12" s="125">
        <f t="shared" si="0"/>
        <v>32091400</v>
      </c>
      <c r="D12" s="508">
        <v>2013</v>
      </c>
      <c r="E12" s="125">
        <f>SUM('Wykreowanie śródm.'!F39,'Rozwój osiedli'!F75,'Miejski system komun.'!F342,'Walory uzdrowiskowe'!F35,'Wspieranie aktywności zawod.'!F41,'poprawa stanu bezpiecz.'!F38,Kultura!F19,'Promocja zdrowia'!F176,Turystyka!F22)</f>
        <v>16611400</v>
      </c>
      <c r="F12" s="125">
        <f>SUM('Wykreowanie śródm.'!G39,'Rozwój osiedli'!G75,'Miejski system komun.'!G342,'Walory uzdrowiskowe'!G35,'Wspieranie aktywności zawod.'!G41,'poprawa stanu bezpiecz.'!G38,Kultura!G19,'Promocja zdrowia'!G176,Turystyka!G22)</f>
        <v>340000</v>
      </c>
      <c r="G12" s="125">
        <f>SUM('Wykreowanie śródm.'!H39,'Rozwój osiedli'!H75,'Miejski system komun.'!H342,'Walory uzdrowiskowe'!H35,'Wspieranie aktywności zawod.'!H41,'poprawa stanu bezpiecz.'!H38,Kultura!H19,'Promocja zdrowia'!H176,Turystyka!H22)</f>
        <v>13240000</v>
      </c>
      <c r="H12" s="125">
        <f>SUM('Wykreowanie śródm.'!I39,'Rozwój osiedli'!I75,'Miejski system komun.'!I342,'Walory uzdrowiskowe'!I35,'Wspieranie aktywności zawod.'!I41,'poprawa stanu bezpiecz.'!I38,Kultura!I19,'Promocja zdrowia'!I176,Turystyka!I22)</f>
        <v>1900000</v>
      </c>
      <c r="I12" s="125">
        <f>SUM('Wykreowanie śródm.'!J39,'Rozwój osiedli'!J75,'Miejski system komun.'!J342,'Walory uzdrowiskowe'!J35,'Wspieranie aktywności zawod.'!J41,'poprawa stanu bezpiecz.'!J38,Kultura!J19,'Promocja zdrowia'!J176,Turystyka!J22)</f>
        <v>32091400</v>
      </c>
    </row>
    <row r="13" spans="2:9" ht="16.5" customHeight="1">
      <c r="B13" t="s">
        <v>20</v>
      </c>
      <c r="C13" s="110">
        <f>SUM(C6:C12)</f>
        <v>223671833</v>
      </c>
      <c r="D13" s="62"/>
      <c r="E13" s="110">
        <f>SUM(E6:E12)</f>
        <v>108525008.25</v>
      </c>
      <c r="F13" s="110">
        <f>SUM(F6:F12)</f>
        <v>2840000</v>
      </c>
      <c r="G13" s="110">
        <f>SUM(G6:G12)</f>
        <v>92157704.75</v>
      </c>
      <c r="H13" s="110">
        <f>SUM(H6:H12)</f>
        <v>20149120</v>
      </c>
      <c r="I13" s="110">
        <f>SUM(I6:I12)</f>
        <v>223671833</v>
      </c>
    </row>
  </sheetData>
  <mergeCells count="1">
    <mergeCell ref="B2:J2"/>
  </mergeCells>
  <printOptions/>
  <pageMargins left="0.75" right="0.75" top="1" bottom="1" header="0.5" footer="0.5"/>
  <pageSetup firstPageNumber="25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45">
      <selection activeCell="M42" sqref="M42"/>
    </sheetView>
  </sheetViews>
  <sheetFormatPr defaultColWidth="9.140625" defaultRowHeight="12.75"/>
  <cols>
    <col min="1" max="1" width="0.13671875" style="0" customWidth="1"/>
    <col min="2" max="2" width="3.421875" style="0" customWidth="1"/>
    <col min="3" max="3" width="24.421875" style="0" customWidth="1"/>
    <col min="4" max="4" width="13.7109375" style="0" customWidth="1"/>
    <col min="5" max="5" width="12.421875" style="0" customWidth="1"/>
    <col min="6" max="6" width="11.140625" style="0" customWidth="1"/>
    <col min="7" max="7" width="10.00390625" style="0" customWidth="1"/>
    <col min="8" max="8" width="10.7109375" style="0" customWidth="1"/>
    <col min="9" max="9" width="10.00390625" style="0" customWidth="1"/>
    <col min="10" max="11" width="10.28125" style="0" customWidth="1"/>
    <col min="12" max="12" width="3.421875" style="0" customWidth="1"/>
    <col min="13" max="13" width="10.8515625" style="0" customWidth="1"/>
    <col min="14" max="16384" width="8.8515625" style="0" customWidth="1"/>
  </cols>
  <sheetData>
    <row r="1" spans="1:7" ht="9" customHeight="1">
      <c r="A1" s="65"/>
      <c r="B1" s="66"/>
      <c r="C1" s="65"/>
      <c r="D1" s="65"/>
      <c r="E1" s="65"/>
      <c r="F1" s="65"/>
      <c r="G1" s="65"/>
    </row>
    <row r="2" spans="1:13" ht="15" customHeight="1">
      <c r="A2" s="65"/>
      <c r="B2" s="564" t="s">
        <v>15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7" ht="8.25" customHeight="1">
      <c r="A3" s="65"/>
      <c r="B3" s="66"/>
      <c r="C3" s="65"/>
      <c r="D3" s="65"/>
      <c r="E3" s="65"/>
      <c r="F3" s="65"/>
      <c r="G3" s="65"/>
    </row>
    <row r="4" spans="1:8" ht="12.75" customHeight="1" hidden="1">
      <c r="A4" s="65"/>
      <c r="B4" s="66"/>
      <c r="C4" s="65"/>
      <c r="D4" s="67"/>
      <c r="E4" s="67"/>
      <c r="F4" s="67"/>
      <c r="G4" s="65"/>
      <c r="H4" s="65"/>
    </row>
    <row r="5" spans="1:7" ht="12.75" customHeight="1" hidden="1">
      <c r="A5" s="65"/>
      <c r="B5" s="66"/>
      <c r="C5" s="65"/>
      <c r="D5" s="65"/>
      <c r="E5" s="65"/>
      <c r="F5" s="65"/>
      <c r="G5" s="65"/>
    </row>
    <row r="6" spans="1:7" ht="9" customHeight="1">
      <c r="A6" s="65"/>
      <c r="B6" s="66"/>
      <c r="C6" s="65"/>
      <c r="D6" s="65"/>
      <c r="E6" s="65"/>
      <c r="F6" s="65"/>
      <c r="G6" s="65"/>
    </row>
    <row r="7" spans="1:9" ht="15" customHeight="1">
      <c r="A7" s="65"/>
      <c r="B7" s="66"/>
      <c r="C7" s="65"/>
      <c r="D7" s="65"/>
      <c r="E7" s="65"/>
      <c r="F7" s="68"/>
      <c r="G7" s="69" t="s">
        <v>1</v>
      </c>
      <c r="H7" s="69"/>
      <c r="I7" s="70"/>
    </row>
    <row r="8" spans="1:13" ht="15" customHeight="1">
      <c r="A8" s="65"/>
      <c r="B8" s="71" t="s">
        <v>2</v>
      </c>
      <c r="C8" s="72" t="s">
        <v>3</v>
      </c>
      <c r="D8" s="73" t="s">
        <v>16</v>
      </c>
      <c r="E8" s="74" t="s">
        <v>17</v>
      </c>
      <c r="F8" s="74" t="s">
        <v>4</v>
      </c>
      <c r="G8" s="74" t="s">
        <v>5</v>
      </c>
      <c r="H8" s="74" t="s">
        <v>162</v>
      </c>
      <c r="I8" s="74" t="s">
        <v>6</v>
      </c>
      <c r="J8" s="75" t="s">
        <v>7</v>
      </c>
      <c r="K8" s="3" t="s">
        <v>8</v>
      </c>
      <c r="L8" s="27" t="s">
        <v>9</v>
      </c>
      <c r="M8" s="76" t="s">
        <v>10</v>
      </c>
    </row>
    <row r="9" spans="1:13" ht="15" customHeight="1">
      <c r="A9" s="77"/>
      <c r="B9" s="171"/>
      <c r="C9" s="82"/>
      <c r="D9" s="171"/>
      <c r="E9" s="51">
        <v>2007</v>
      </c>
      <c r="F9" s="83"/>
      <c r="G9" s="83"/>
      <c r="H9" s="83"/>
      <c r="I9" s="84"/>
      <c r="J9" s="28">
        <f>SUM(F9:I9)</f>
        <v>0</v>
      </c>
      <c r="K9" s="85"/>
      <c r="L9" s="86"/>
      <c r="M9" s="156"/>
    </row>
    <row r="10" spans="1:13" ht="15" customHeight="1">
      <c r="A10" s="77"/>
      <c r="B10" s="478" t="s">
        <v>196</v>
      </c>
      <c r="C10" s="45" t="s">
        <v>250</v>
      </c>
      <c r="D10" s="146">
        <f>SUM(J9:J15)</f>
        <v>12275000</v>
      </c>
      <c r="E10" s="206">
        <v>2008</v>
      </c>
      <c r="F10" s="360">
        <v>275000</v>
      </c>
      <c r="G10" s="226">
        <v>800000</v>
      </c>
      <c r="H10" s="226">
        <v>1000000</v>
      </c>
      <c r="I10" s="560">
        <v>900000</v>
      </c>
      <c r="J10" s="28">
        <f aca="true" t="shared" si="0" ref="J10:J50">SUM(F10:I10)</f>
        <v>2975000</v>
      </c>
      <c r="K10" s="218"/>
      <c r="L10" s="208"/>
      <c r="M10" s="192"/>
    </row>
    <row r="11" spans="1:13" ht="15" customHeight="1">
      <c r="A11" s="77"/>
      <c r="B11" s="146"/>
      <c r="C11" s="45" t="s">
        <v>251</v>
      </c>
      <c r="D11" s="146"/>
      <c r="E11" s="211">
        <v>2009</v>
      </c>
      <c r="F11" s="360"/>
      <c r="G11" s="226"/>
      <c r="H11" s="226">
        <v>600000</v>
      </c>
      <c r="I11" s="560">
        <v>1100000</v>
      </c>
      <c r="J11" s="28">
        <f t="shared" si="0"/>
        <v>1700000</v>
      </c>
      <c r="K11" s="218"/>
      <c r="L11" s="208"/>
      <c r="M11" s="192" t="s">
        <v>254</v>
      </c>
    </row>
    <row r="12" spans="1:13" ht="15" customHeight="1">
      <c r="A12" s="77"/>
      <c r="B12" s="146"/>
      <c r="C12" s="45"/>
      <c r="D12" s="146"/>
      <c r="E12" s="205">
        <v>2010</v>
      </c>
      <c r="F12" s="360"/>
      <c r="G12" s="226"/>
      <c r="H12" s="226">
        <v>700000</v>
      </c>
      <c r="I12" s="560">
        <v>1200000</v>
      </c>
      <c r="J12" s="28">
        <f t="shared" si="0"/>
        <v>1900000</v>
      </c>
      <c r="K12" s="207"/>
      <c r="L12" s="208"/>
      <c r="M12" s="216"/>
    </row>
    <row r="13" spans="1:13" ht="15" customHeight="1">
      <c r="A13" s="77"/>
      <c r="B13" s="146"/>
      <c r="C13" s="45"/>
      <c r="D13" s="146"/>
      <c r="E13" s="205">
        <v>2011</v>
      </c>
      <c r="F13" s="360"/>
      <c r="G13" s="226"/>
      <c r="H13" s="226">
        <v>700000</v>
      </c>
      <c r="I13" s="560">
        <v>1200000</v>
      </c>
      <c r="J13" s="28">
        <f t="shared" si="0"/>
        <v>1900000</v>
      </c>
      <c r="K13" s="207"/>
      <c r="L13" s="208"/>
      <c r="M13" s="216"/>
    </row>
    <row r="14" spans="1:13" ht="15" customHeight="1">
      <c r="A14" s="77"/>
      <c r="B14" s="146"/>
      <c r="C14" s="45"/>
      <c r="D14" s="146"/>
      <c r="E14" s="205">
        <v>2012</v>
      </c>
      <c r="F14" s="360"/>
      <c r="G14" s="226"/>
      <c r="H14" s="226">
        <v>700000</v>
      </c>
      <c r="I14" s="560">
        <v>1200000</v>
      </c>
      <c r="J14" s="28">
        <f t="shared" si="0"/>
        <v>1900000</v>
      </c>
      <c r="K14" s="207"/>
      <c r="L14" s="208"/>
      <c r="M14" s="216"/>
    </row>
    <row r="15" spans="1:13" ht="15" customHeight="1">
      <c r="A15" s="77"/>
      <c r="B15" s="147"/>
      <c r="C15" s="46"/>
      <c r="D15" s="147"/>
      <c r="E15" s="205">
        <v>2013</v>
      </c>
      <c r="F15" s="360"/>
      <c r="G15" s="226"/>
      <c r="H15" s="226">
        <v>700000</v>
      </c>
      <c r="I15" s="560">
        <v>1200000</v>
      </c>
      <c r="J15" s="28">
        <f t="shared" si="0"/>
        <v>1900000</v>
      </c>
      <c r="K15" s="207"/>
      <c r="L15" s="208"/>
      <c r="M15" s="217"/>
    </row>
    <row r="16" spans="1:13" ht="15" customHeight="1">
      <c r="A16" s="77"/>
      <c r="B16" s="144"/>
      <c r="C16" s="126"/>
      <c r="D16" s="346"/>
      <c r="E16" s="91">
        <v>2007</v>
      </c>
      <c r="F16" s="361"/>
      <c r="G16" s="347"/>
      <c r="H16" s="347"/>
      <c r="I16" s="348"/>
      <c r="J16" s="17">
        <f t="shared" si="0"/>
        <v>0</v>
      </c>
      <c r="K16" s="35"/>
      <c r="L16" s="36"/>
      <c r="M16" s="349"/>
    </row>
    <row r="17" spans="1:13" ht="15" customHeight="1">
      <c r="A17" s="77"/>
      <c r="B17" s="479" t="s">
        <v>197</v>
      </c>
      <c r="C17" s="43" t="s">
        <v>112</v>
      </c>
      <c r="D17" s="145">
        <f>SUM(J16:J22)</f>
        <v>2400000</v>
      </c>
      <c r="E17" s="91">
        <v>2008</v>
      </c>
      <c r="F17" s="362">
        <v>60000</v>
      </c>
      <c r="G17" s="79">
        <v>340000</v>
      </c>
      <c r="H17" s="79"/>
      <c r="I17" s="80"/>
      <c r="J17" s="17">
        <f t="shared" si="0"/>
        <v>400000</v>
      </c>
      <c r="K17" s="35"/>
      <c r="L17" s="36"/>
      <c r="M17" s="201"/>
    </row>
    <row r="18" spans="1:13" ht="15" customHeight="1">
      <c r="A18" s="77"/>
      <c r="B18" s="145"/>
      <c r="C18" s="43" t="s">
        <v>188</v>
      </c>
      <c r="D18" s="145"/>
      <c r="E18" s="124">
        <v>2009</v>
      </c>
      <c r="F18" s="362">
        <v>60000</v>
      </c>
      <c r="G18" s="79">
        <v>340000</v>
      </c>
      <c r="H18" s="79"/>
      <c r="I18" s="80"/>
      <c r="J18" s="17">
        <f t="shared" si="0"/>
        <v>400000</v>
      </c>
      <c r="K18" s="35"/>
      <c r="L18" s="36"/>
      <c r="M18" s="42"/>
    </row>
    <row r="19" spans="1:13" ht="15" customHeight="1">
      <c r="A19" s="77"/>
      <c r="B19" s="145"/>
      <c r="C19" s="43"/>
      <c r="D19" s="145"/>
      <c r="E19" s="15">
        <v>2010</v>
      </c>
      <c r="F19" s="362">
        <v>60000</v>
      </c>
      <c r="G19" s="79">
        <v>340000</v>
      </c>
      <c r="H19" s="79"/>
      <c r="I19" s="80"/>
      <c r="J19" s="17">
        <f t="shared" si="0"/>
        <v>400000</v>
      </c>
      <c r="K19" s="35"/>
      <c r="L19" s="36"/>
      <c r="M19" s="42"/>
    </row>
    <row r="20" spans="1:13" ht="15" customHeight="1">
      <c r="A20" s="77"/>
      <c r="B20" s="145"/>
      <c r="C20" s="43"/>
      <c r="D20" s="145"/>
      <c r="E20" s="15">
        <v>2011</v>
      </c>
      <c r="F20" s="362">
        <v>60000</v>
      </c>
      <c r="G20" s="79">
        <v>340000</v>
      </c>
      <c r="H20" s="79"/>
      <c r="I20" s="80"/>
      <c r="J20" s="17">
        <f t="shared" si="0"/>
        <v>400000</v>
      </c>
      <c r="K20" s="35"/>
      <c r="L20" s="36"/>
      <c r="M20" s="42"/>
    </row>
    <row r="21" spans="1:13" ht="15" customHeight="1">
      <c r="A21" s="77"/>
      <c r="B21" s="145"/>
      <c r="C21" s="43"/>
      <c r="D21" s="145"/>
      <c r="E21" s="15">
        <v>2012</v>
      </c>
      <c r="F21" s="362">
        <v>60000</v>
      </c>
      <c r="G21" s="79">
        <v>340000</v>
      </c>
      <c r="H21" s="79"/>
      <c r="I21" s="80"/>
      <c r="J21" s="17">
        <f t="shared" si="0"/>
        <v>400000</v>
      </c>
      <c r="K21" s="35"/>
      <c r="L21" s="36"/>
      <c r="M21" s="42"/>
    </row>
    <row r="22" spans="1:13" ht="15" customHeight="1">
      <c r="A22" s="77"/>
      <c r="B22" s="163"/>
      <c r="C22" s="137"/>
      <c r="D22" s="163"/>
      <c r="E22" s="15">
        <v>2013</v>
      </c>
      <c r="F22" s="369">
        <v>60000</v>
      </c>
      <c r="G22" s="139">
        <v>340000</v>
      </c>
      <c r="H22" s="139"/>
      <c r="I22" s="370"/>
      <c r="J22" s="17">
        <f t="shared" si="0"/>
        <v>400000</v>
      </c>
      <c r="K22" s="35"/>
      <c r="L22" s="36"/>
      <c r="M22" s="48"/>
    </row>
    <row r="23" spans="1:13" ht="15" customHeight="1">
      <c r="A23" s="77"/>
      <c r="B23" s="223"/>
      <c r="C23" s="222"/>
      <c r="D23" s="223"/>
      <c r="E23" s="206">
        <v>2007</v>
      </c>
      <c r="F23" s="371">
        <v>1300000</v>
      </c>
      <c r="G23" s="274"/>
      <c r="H23" s="274"/>
      <c r="I23" s="372"/>
      <c r="J23" s="215">
        <f t="shared" si="0"/>
        <v>1300000</v>
      </c>
      <c r="K23" s="373"/>
      <c r="L23" s="190"/>
      <c r="M23" s="216"/>
    </row>
    <row r="24" spans="1:13" ht="15" customHeight="1">
      <c r="A24" s="77"/>
      <c r="B24" s="480" t="s">
        <v>198</v>
      </c>
      <c r="C24" s="222" t="s">
        <v>155</v>
      </c>
      <c r="D24" s="223">
        <f>SUM(J23:J29)</f>
        <v>6300000</v>
      </c>
      <c r="E24" s="206">
        <v>2008</v>
      </c>
      <c r="F24" s="374">
        <v>3740000</v>
      </c>
      <c r="G24" s="375"/>
      <c r="H24" s="375"/>
      <c r="I24" s="375">
        <v>1260000</v>
      </c>
      <c r="J24" s="215">
        <f t="shared" si="0"/>
        <v>5000000</v>
      </c>
      <c r="K24" s="207"/>
      <c r="L24" s="208"/>
      <c r="M24" s="222" t="s">
        <v>242</v>
      </c>
    </row>
    <row r="25" spans="1:13" ht="15" customHeight="1">
      <c r="A25" s="77"/>
      <c r="B25" s="223"/>
      <c r="C25" s="222" t="s">
        <v>258</v>
      </c>
      <c r="D25" s="223"/>
      <c r="E25" s="211">
        <v>2009</v>
      </c>
      <c r="F25" s="374"/>
      <c r="G25" s="375"/>
      <c r="H25" s="375"/>
      <c r="I25" s="214"/>
      <c r="J25" s="215">
        <f t="shared" si="0"/>
        <v>0</v>
      </c>
      <c r="K25" s="207"/>
      <c r="L25" s="208"/>
      <c r="M25" s="222" t="s">
        <v>243</v>
      </c>
    </row>
    <row r="26" spans="1:13" ht="15" customHeight="1">
      <c r="A26" s="77"/>
      <c r="B26" s="223"/>
      <c r="C26" s="222" t="s">
        <v>259</v>
      </c>
      <c r="D26" s="223"/>
      <c r="E26" s="205">
        <v>2010</v>
      </c>
      <c r="F26" s="374"/>
      <c r="G26" s="375"/>
      <c r="H26" s="375"/>
      <c r="I26" s="214"/>
      <c r="J26" s="215">
        <f t="shared" si="0"/>
        <v>0</v>
      </c>
      <c r="K26" s="207"/>
      <c r="L26" s="208"/>
      <c r="M26" s="222" t="s">
        <v>244</v>
      </c>
    </row>
    <row r="27" spans="1:13" ht="15" customHeight="1">
      <c r="A27" s="77"/>
      <c r="B27" s="223"/>
      <c r="C27" s="222"/>
      <c r="D27" s="223"/>
      <c r="E27" s="205">
        <v>2011</v>
      </c>
      <c r="F27" s="374"/>
      <c r="G27" s="375"/>
      <c r="H27" s="375"/>
      <c r="I27" s="214"/>
      <c r="J27" s="215">
        <f t="shared" si="0"/>
        <v>0</v>
      </c>
      <c r="K27" s="207"/>
      <c r="L27" s="208"/>
      <c r="M27" s="216"/>
    </row>
    <row r="28" spans="1:13" ht="15" customHeight="1">
      <c r="A28" s="77"/>
      <c r="B28" s="223"/>
      <c r="C28" s="222"/>
      <c r="D28" s="223"/>
      <c r="E28" s="205">
        <v>2012</v>
      </c>
      <c r="F28" s="374"/>
      <c r="G28" s="375"/>
      <c r="H28" s="375"/>
      <c r="I28" s="214"/>
      <c r="J28" s="215">
        <f t="shared" si="0"/>
        <v>0</v>
      </c>
      <c r="K28" s="207"/>
      <c r="L28" s="208"/>
      <c r="M28" s="216"/>
    </row>
    <row r="29" spans="1:13" ht="15" customHeight="1">
      <c r="A29" s="77"/>
      <c r="B29" s="223"/>
      <c r="C29" s="222"/>
      <c r="D29" s="223"/>
      <c r="E29" s="205">
        <v>2013</v>
      </c>
      <c r="F29" s="374"/>
      <c r="G29" s="375"/>
      <c r="H29" s="375"/>
      <c r="I29" s="214"/>
      <c r="J29" s="215">
        <f t="shared" si="0"/>
        <v>0</v>
      </c>
      <c r="K29" s="207"/>
      <c r="L29" s="208"/>
      <c r="M29" s="216"/>
    </row>
    <row r="30" spans="1:13" ht="15" customHeight="1">
      <c r="A30" s="77"/>
      <c r="B30" s="144"/>
      <c r="C30" s="78"/>
      <c r="D30" s="144"/>
      <c r="E30" s="15">
        <v>2007</v>
      </c>
      <c r="F30" s="531"/>
      <c r="G30" s="79"/>
      <c r="H30" s="79"/>
      <c r="I30" s="80"/>
      <c r="J30" s="17">
        <f t="shared" si="0"/>
        <v>0</v>
      </c>
      <c r="K30" s="35"/>
      <c r="L30" s="36"/>
      <c r="M30" s="37"/>
    </row>
    <row r="31" spans="1:13" ht="15" customHeight="1">
      <c r="A31" s="77"/>
      <c r="B31" s="145"/>
      <c r="C31" s="43" t="s">
        <v>155</v>
      </c>
      <c r="D31" s="145"/>
      <c r="E31" s="15">
        <v>2008</v>
      </c>
      <c r="F31" s="531"/>
      <c r="G31" s="79"/>
      <c r="H31" s="79"/>
      <c r="I31" s="80"/>
      <c r="J31" s="17">
        <f t="shared" si="0"/>
        <v>0</v>
      </c>
      <c r="K31" s="35"/>
      <c r="L31" s="36"/>
      <c r="M31" s="43" t="s">
        <v>242</v>
      </c>
    </row>
    <row r="32" spans="1:13" ht="15" customHeight="1">
      <c r="A32" s="77"/>
      <c r="B32" s="479" t="s">
        <v>199</v>
      </c>
      <c r="C32" s="43" t="s">
        <v>260</v>
      </c>
      <c r="D32" s="145">
        <f>SUM(J30:J36)</f>
        <v>6300000</v>
      </c>
      <c r="E32" s="15">
        <v>2009</v>
      </c>
      <c r="F32" s="531">
        <v>2400000</v>
      </c>
      <c r="G32" s="79"/>
      <c r="H32" s="79"/>
      <c r="I32" s="80">
        <v>600000</v>
      </c>
      <c r="J32" s="17">
        <f t="shared" si="0"/>
        <v>3000000</v>
      </c>
      <c r="K32" s="35"/>
      <c r="L32" s="36"/>
      <c r="M32" s="43" t="s">
        <v>243</v>
      </c>
    </row>
    <row r="33" spans="1:13" ht="15" customHeight="1">
      <c r="A33" s="77"/>
      <c r="B33" s="145"/>
      <c r="C33" s="43" t="s">
        <v>259</v>
      </c>
      <c r="D33" s="145"/>
      <c r="E33" s="15">
        <v>2010</v>
      </c>
      <c r="F33" s="531">
        <v>2640000</v>
      </c>
      <c r="G33" s="79"/>
      <c r="H33" s="79"/>
      <c r="I33" s="80">
        <v>660000</v>
      </c>
      <c r="J33" s="17">
        <f t="shared" si="0"/>
        <v>3300000</v>
      </c>
      <c r="K33" s="35"/>
      <c r="L33" s="36"/>
      <c r="M33" s="43" t="s">
        <v>244</v>
      </c>
    </row>
    <row r="34" spans="1:13" ht="15" customHeight="1">
      <c r="A34" s="77"/>
      <c r="B34" s="145"/>
      <c r="C34" s="43"/>
      <c r="D34" s="145"/>
      <c r="E34" s="15">
        <v>2011</v>
      </c>
      <c r="F34" s="531"/>
      <c r="G34" s="79"/>
      <c r="H34" s="79"/>
      <c r="I34" s="80"/>
      <c r="J34" s="17">
        <f t="shared" si="0"/>
        <v>0</v>
      </c>
      <c r="K34" s="35"/>
      <c r="L34" s="36"/>
      <c r="M34" s="42"/>
    </row>
    <row r="35" spans="1:13" ht="15" customHeight="1">
      <c r="A35" s="77"/>
      <c r="B35" s="145"/>
      <c r="C35" s="43"/>
      <c r="D35" s="145"/>
      <c r="E35" s="15">
        <v>2012</v>
      </c>
      <c r="F35" s="531"/>
      <c r="G35" s="79"/>
      <c r="H35" s="79"/>
      <c r="I35" s="80"/>
      <c r="J35" s="17">
        <f t="shared" si="0"/>
        <v>0</v>
      </c>
      <c r="K35" s="35"/>
      <c r="L35" s="36"/>
      <c r="M35" s="42"/>
    </row>
    <row r="36" spans="1:13" ht="15" customHeight="1">
      <c r="A36" s="77"/>
      <c r="B36" s="163"/>
      <c r="C36" s="137"/>
      <c r="D36" s="163"/>
      <c r="E36" s="15">
        <v>2013</v>
      </c>
      <c r="F36" s="531"/>
      <c r="G36" s="79"/>
      <c r="H36" s="79"/>
      <c r="I36" s="80"/>
      <c r="J36" s="17">
        <f t="shared" si="0"/>
        <v>0</v>
      </c>
      <c r="K36" s="35"/>
      <c r="L36" s="36"/>
      <c r="M36" s="48"/>
    </row>
    <row r="37" spans="1:13" ht="15" customHeight="1">
      <c r="A37" s="77"/>
      <c r="B37" s="220"/>
      <c r="C37" s="219"/>
      <c r="D37" s="220"/>
      <c r="E37" s="205">
        <v>2007</v>
      </c>
      <c r="F37" s="530"/>
      <c r="G37" s="375"/>
      <c r="H37" s="375"/>
      <c r="I37" s="214"/>
      <c r="J37" s="215">
        <f t="shared" si="0"/>
        <v>0</v>
      </c>
      <c r="K37" s="207"/>
      <c r="L37" s="208"/>
      <c r="M37" s="221"/>
    </row>
    <row r="38" spans="1:13" ht="15" customHeight="1">
      <c r="A38" s="77"/>
      <c r="B38" s="223"/>
      <c r="C38" s="222"/>
      <c r="D38" s="223"/>
      <c r="E38" s="205">
        <v>2008</v>
      </c>
      <c r="F38" s="530"/>
      <c r="G38" s="375"/>
      <c r="H38" s="375"/>
      <c r="I38" s="214"/>
      <c r="J38" s="215">
        <f t="shared" si="0"/>
        <v>0</v>
      </c>
      <c r="K38" s="207"/>
      <c r="L38" s="208"/>
      <c r="M38" s="222" t="s">
        <v>242</v>
      </c>
    </row>
    <row r="39" spans="1:13" ht="15" customHeight="1">
      <c r="A39" s="77"/>
      <c r="B39" s="223"/>
      <c r="C39" s="222" t="s">
        <v>155</v>
      </c>
      <c r="D39" s="223">
        <f>SUM(J37:J43)</f>
        <v>7000000</v>
      </c>
      <c r="E39" s="205">
        <v>2009</v>
      </c>
      <c r="F39" s="530"/>
      <c r="G39" s="375"/>
      <c r="H39" s="375"/>
      <c r="I39" s="214"/>
      <c r="J39" s="215">
        <f t="shared" si="0"/>
        <v>0</v>
      </c>
      <c r="K39" s="207"/>
      <c r="L39" s="208"/>
      <c r="M39" s="222" t="s">
        <v>243</v>
      </c>
    </row>
    <row r="40" spans="1:13" ht="15" customHeight="1">
      <c r="A40" s="77"/>
      <c r="B40" s="480" t="s">
        <v>200</v>
      </c>
      <c r="C40" s="222" t="s">
        <v>261</v>
      </c>
      <c r="D40" s="223"/>
      <c r="E40" s="205">
        <v>2010</v>
      </c>
      <c r="F40" s="530"/>
      <c r="G40" s="375"/>
      <c r="H40" s="375"/>
      <c r="I40" s="214"/>
      <c r="J40" s="215">
        <f t="shared" si="0"/>
        <v>0</v>
      </c>
      <c r="K40" s="207"/>
      <c r="L40" s="208"/>
      <c r="M40" s="222" t="s">
        <v>244</v>
      </c>
    </row>
    <row r="41" spans="1:13" ht="15" customHeight="1">
      <c r="A41" s="77"/>
      <c r="B41" s="223"/>
      <c r="C41" s="222" t="s">
        <v>259</v>
      </c>
      <c r="D41" s="223"/>
      <c r="E41" s="205">
        <v>2011</v>
      </c>
      <c r="F41" s="530"/>
      <c r="G41" s="375"/>
      <c r="H41" s="375"/>
      <c r="I41" s="214"/>
      <c r="J41" s="215"/>
      <c r="K41" s="207"/>
      <c r="L41" s="208"/>
      <c r="M41" s="216"/>
    </row>
    <row r="42" spans="1:13" ht="15" customHeight="1">
      <c r="A42" s="77"/>
      <c r="B42" s="223"/>
      <c r="C42" s="222"/>
      <c r="D42" s="223"/>
      <c r="E42" s="205">
        <v>2012</v>
      </c>
      <c r="F42" s="530">
        <v>2800000</v>
      </c>
      <c r="G42" s="375"/>
      <c r="H42" s="375"/>
      <c r="I42" s="214">
        <v>700000</v>
      </c>
      <c r="J42" s="215">
        <f t="shared" si="0"/>
        <v>3500000</v>
      </c>
      <c r="K42" s="207"/>
      <c r="L42" s="208"/>
      <c r="M42" s="216"/>
    </row>
    <row r="43" spans="1:13" ht="15" customHeight="1">
      <c r="A43" s="77"/>
      <c r="B43" s="224"/>
      <c r="C43" s="225"/>
      <c r="D43" s="224"/>
      <c r="E43" s="205">
        <v>2013</v>
      </c>
      <c r="F43" s="530">
        <v>2800000</v>
      </c>
      <c r="G43" s="375"/>
      <c r="H43" s="375"/>
      <c r="I43" s="214">
        <v>700000</v>
      </c>
      <c r="J43" s="215">
        <f t="shared" si="0"/>
        <v>3500000</v>
      </c>
      <c r="K43" s="207"/>
      <c r="L43" s="208"/>
      <c r="M43" s="217"/>
    </row>
    <row r="44" spans="1:13" ht="15" customHeight="1">
      <c r="A44" s="77"/>
      <c r="B44" s="144"/>
      <c r="C44" s="78"/>
      <c r="D44" s="144"/>
      <c r="E44" s="422">
        <v>2007</v>
      </c>
      <c r="F44" s="362"/>
      <c r="G44" s="79"/>
      <c r="H44" s="79"/>
      <c r="I44" s="80"/>
      <c r="J44" s="17">
        <f t="shared" si="0"/>
        <v>0</v>
      </c>
      <c r="K44" s="35"/>
      <c r="L44" s="36"/>
      <c r="M44" s="37"/>
    </row>
    <row r="45" spans="1:13" ht="15" customHeight="1">
      <c r="A45" s="77"/>
      <c r="B45" s="479" t="s">
        <v>201</v>
      </c>
      <c r="C45" s="43" t="s">
        <v>154</v>
      </c>
      <c r="D45" s="145">
        <f>SUM(J44:J50)</f>
        <v>2700000</v>
      </c>
      <c r="E45" s="91">
        <v>2008</v>
      </c>
      <c r="F45" s="362">
        <v>700000</v>
      </c>
      <c r="G45" s="79"/>
      <c r="H45" s="79"/>
      <c r="I45" s="80">
        <v>200000</v>
      </c>
      <c r="J45" s="17">
        <f t="shared" si="0"/>
        <v>900000</v>
      </c>
      <c r="K45" s="35"/>
      <c r="L45" s="36"/>
      <c r="M45" s="43" t="s">
        <v>242</v>
      </c>
    </row>
    <row r="46" spans="1:13" ht="15" customHeight="1">
      <c r="A46" s="77"/>
      <c r="B46" s="145"/>
      <c r="C46" s="43"/>
      <c r="D46" s="145"/>
      <c r="E46" s="124">
        <v>2009</v>
      </c>
      <c r="F46" s="362">
        <v>700000</v>
      </c>
      <c r="G46" s="79"/>
      <c r="H46" s="79"/>
      <c r="I46" s="80">
        <v>200000</v>
      </c>
      <c r="J46" s="17">
        <f t="shared" si="0"/>
        <v>900000</v>
      </c>
      <c r="K46" s="35"/>
      <c r="L46" s="36"/>
      <c r="M46" s="43" t="s">
        <v>243</v>
      </c>
    </row>
    <row r="47" spans="1:13" ht="15" customHeight="1">
      <c r="A47" s="77"/>
      <c r="B47" s="145"/>
      <c r="C47" s="43"/>
      <c r="D47" s="145"/>
      <c r="E47" s="15">
        <v>2010</v>
      </c>
      <c r="F47" s="362">
        <v>700000</v>
      </c>
      <c r="G47" s="79"/>
      <c r="H47" s="79"/>
      <c r="I47" s="80">
        <v>200000</v>
      </c>
      <c r="J47" s="17">
        <f t="shared" si="0"/>
        <v>900000</v>
      </c>
      <c r="K47" s="35"/>
      <c r="L47" s="36"/>
      <c r="M47" s="43" t="s">
        <v>244</v>
      </c>
    </row>
    <row r="48" spans="1:13" ht="15" customHeight="1">
      <c r="A48" s="77"/>
      <c r="B48" s="145"/>
      <c r="C48" s="43"/>
      <c r="D48" s="145"/>
      <c r="E48" s="15">
        <v>2011</v>
      </c>
      <c r="F48" s="362"/>
      <c r="G48" s="79"/>
      <c r="H48" s="79"/>
      <c r="I48" s="80"/>
      <c r="J48" s="17">
        <f t="shared" si="0"/>
        <v>0</v>
      </c>
      <c r="K48" s="35"/>
      <c r="L48" s="36"/>
      <c r="M48" s="42"/>
    </row>
    <row r="49" spans="1:13" ht="15" customHeight="1">
      <c r="A49" s="77"/>
      <c r="B49" s="145"/>
      <c r="C49" s="43"/>
      <c r="D49" s="145"/>
      <c r="E49" s="15">
        <v>2012</v>
      </c>
      <c r="F49" s="362"/>
      <c r="G49" s="79"/>
      <c r="H49" s="79"/>
      <c r="I49" s="80"/>
      <c r="J49" s="17">
        <f t="shared" si="0"/>
        <v>0</v>
      </c>
      <c r="K49" s="35"/>
      <c r="L49" s="36"/>
      <c r="M49" s="42"/>
    </row>
    <row r="50" spans="1:13" ht="15" customHeight="1">
      <c r="A50" s="77"/>
      <c r="B50" s="163"/>
      <c r="C50" s="137"/>
      <c r="D50" s="163"/>
      <c r="E50" s="15">
        <v>2013</v>
      </c>
      <c r="F50" s="362"/>
      <c r="G50" s="79"/>
      <c r="H50" s="79"/>
      <c r="I50" s="80"/>
      <c r="J50" s="17">
        <f t="shared" si="0"/>
        <v>0</v>
      </c>
      <c r="K50" s="35"/>
      <c r="L50" s="36"/>
      <c r="M50" s="48"/>
    </row>
    <row r="51" spans="1:13" ht="11.25" customHeight="1">
      <c r="A51" s="77"/>
      <c r="B51" s="271"/>
      <c r="C51" s="280"/>
      <c r="D51" s="271"/>
      <c r="E51" s="281"/>
      <c r="F51" s="282"/>
      <c r="G51" s="282"/>
      <c r="H51" s="282"/>
      <c r="I51" s="271"/>
      <c r="J51" s="283"/>
      <c r="K51" s="284"/>
      <c r="L51" s="285"/>
      <c r="M51" s="283"/>
    </row>
    <row r="52" spans="1:13" ht="9" customHeight="1">
      <c r="A52" s="77"/>
      <c r="B52" s="271"/>
      <c r="C52" s="280"/>
      <c r="D52" s="271"/>
      <c r="E52" s="281"/>
      <c r="F52" s="283"/>
      <c r="G52" s="283"/>
      <c r="H52" s="283"/>
      <c r="I52" s="271"/>
      <c r="J52" s="283"/>
      <c r="K52" s="284"/>
      <c r="L52" s="285"/>
      <c r="M52" s="283"/>
    </row>
    <row r="53" spans="1:13" ht="15" customHeight="1">
      <c r="A53" s="65"/>
      <c r="B53" s="566" t="s">
        <v>18</v>
      </c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</row>
    <row r="54" spans="1:13" ht="21" customHeight="1">
      <c r="A54" s="65"/>
      <c r="B54" s="173"/>
      <c r="C54" s="174" t="s">
        <v>19</v>
      </c>
      <c r="D54" s="173"/>
      <c r="E54" s="100"/>
      <c r="F54" s="101"/>
      <c r="G54" s="101"/>
      <c r="H54" s="101"/>
      <c r="I54" s="103"/>
      <c r="J54" s="102"/>
      <c r="K54" s="105"/>
      <c r="L54" s="175"/>
      <c r="M54" s="104"/>
    </row>
    <row r="55" spans="2:13" ht="15" customHeight="1" hidden="1">
      <c r="B55" s="144"/>
      <c r="C55" s="78"/>
      <c r="D55" s="144"/>
      <c r="E55" s="91">
        <v>2007</v>
      </c>
      <c r="F55" s="79"/>
      <c r="G55" s="79"/>
      <c r="H55" s="79"/>
      <c r="I55" s="80"/>
      <c r="J55" s="17">
        <f>SUM(F55:I55)</f>
        <v>0</v>
      </c>
      <c r="K55" s="106"/>
      <c r="L55" s="36"/>
      <c r="M55" s="37"/>
    </row>
    <row r="56" spans="2:13" ht="15" customHeight="1" hidden="1">
      <c r="B56" s="145">
        <v>4</v>
      </c>
      <c r="C56" s="43" t="s">
        <v>105</v>
      </c>
      <c r="D56" s="145">
        <f>SUM(J55:J61)</f>
        <v>0</v>
      </c>
      <c r="E56" s="91">
        <v>2008</v>
      </c>
      <c r="F56" s="93"/>
      <c r="G56" s="93"/>
      <c r="H56" s="93"/>
      <c r="I56" s="107"/>
      <c r="J56" s="17">
        <f aca="true" t="shared" si="1" ref="J56:J68">SUM(F56:I56)</f>
        <v>0</v>
      </c>
      <c r="K56" s="13"/>
      <c r="L56" s="36"/>
      <c r="M56" s="92"/>
    </row>
    <row r="57" spans="2:13" ht="15" customHeight="1" hidden="1">
      <c r="B57" s="108"/>
      <c r="C57" s="21" t="s">
        <v>106</v>
      </c>
      <c r="D57" s="145"/>
      <c r="E57" s="124">
        <v>2009</v>
      </c>
      <c r="F57" s="16"/>
      <c r="G57" s="16"/>
      <c r="H57" s="16"/>
      <c r="I57" s="16"/>
      <c r="J57" s="17">
        <f t="shared" si="1"/>
        <v>0</v>
      </c>
      <c r="K57" s="16"/>
      <c r="L57" s="36"/>
      <c r="M57" s="108"/>
    </row>
    <row r="58" spans="2:13" ht="15" customHeight="1" hidden="1">
      <c r="B58" s="108"/>
      <c r="C58" s="21"/>
      <c r="D58" s="108"/>
      <c r="E58" s="15">
        <v>2010</v>
      </c>
      <c r="F58" s="16"/>
      <c r="G58" s="16"/>
      <c r="H58" s="16"/>
      <c r="I58" s="16"/>
      <c r="J58" s="17">
        <f t="shared" si="1"/>
        <v>0</v>
      </c>
      <c r="K58" s="16"/>
      <c r="L58" s="36"/>
      <c r="M58" s="108"/>
    </row>
    <row r="59" spans="2:13" ht="15" customHeight="1" hidden="1">
      <c r="B59" s="108"/>
      <c r="C59" s="21"/>
      <c r="D59" s="108"/>
      <c r="E59" s="15">
        <v>2011</v>
      </c>
      <c r="F59" s="16"/>
      <c r="G59" s="16"/>
      <c r="H59" s="16"/>
      <c r="I59" s="16"/>
      <c r="J59" s="17">
        <f t="shared" si="1"/>
        <v>0</v>
      </c>
      <c r="K59" s="16"/>
      <c r="L59" s="36"/>
      <c r="M59" s="108"/>
    </row>
    <row r="60" spans="2:13" ht="15" customHeight="1" hidden="1">
      <c r="B60" s="108"/>
      <c r="C60" s="21"/>
      <c r="D60" s="108"/>
      <c r="E60" s="15">
        <v>2012</v>
      </c>
      <c r="F60" s="16"/>
      <c r="G60" s="16"/>
      <c r="H60" s="16"/>
      <c r="I60" s="16"/>
      <c r="J60" s="17">
        <f t="shared" si="1"/>
        <v>0</v>
      </c>
      <c r="K60" s="16"/>
      <c r="L60" s="36"/>
      <c r="M60" s="108"/>
    </row>
    <row r="61" spans="2:13" ht="15" customHeight="1" hidden="1">
      <c r="B61" s="109"/>
      <c r="C61" s="21"/>
      <c r="D61" s="109"/>
      <c r="E61" s="15">
        <v>2013</v>
      </c>
      <c r="F61" s="16"/>
      <c r="G61" s="16"/>
      <c r="H61" s="16"/>
      <c r="I61" s="16"/>
      <c r="J61" s="17">
        <f t="shared" si="1"/>
        <v>0</v>
      </c>
      <c r="K61" s="16"/>
      <c r="L61" s="36"/>
      <c r="M61" s="109"/>
    </row>
    <row r="62" spans="2:13" ht="15" customHeight="1">
      <c r="B62" s="144"/>
      <c r="C62" s="78"/>
      <c r="D62" s="144"/>
      <c r="E62" s="377">
        <v>2007</v>
      </c>
      <c r="F62" s="378"/>
      <c r="G62" s="379"/>
      <c r="H62" s="380"/>
      <c r="I62" s="80"/>
      <c r="J62" s="17">
        <f t="shared" si="1"/>
        <v>0</v>
      </c>
      <c r="K62" s="95"/>
      <c r="L62" s="36"/>
      <c r="M62" s="37"/>
    </row>
    <row r="63" spans="2:13" ht="15" customHeight="1">
      <c r="B63" s="479" t="s">
        <v>202</v>
      </c>
      <c r="C63" s="381" t="s">
        <v>107</v>
      </c>
      <c r="D63" s="329">
        <f>SUM(J62:J68)</f>
        <v>1600000</v>
      </c>
      <c r="E63" s="91">
        <v>2008</v>
      </c>
      <c r="F63" s="47">
        <v>480000</v>
      </c>
      <c r="G63" s="47"/>
      <c r="H63" s="40">
        <v>1120000</v>
      </c>
      <c r="I63" s="80"/>
      <c r="J63" s="17">
        <f t="shared" si="1"/>
        <v>1600000</v>
      </c>
      <c r="K63" s="95"/>
      <c r="L63" s="36"/>
      <c r="M63" s="92"/>
    </row>
    <row r="64" spans="2:13" ht="15" customHeight="1">
      <c r="B64" s="145"/>
      <c r="C64" s="43" t="s">
        <v>108</v>
      </c>
      <c r="D64" s="39"/>
      <c r="E64" s="124">
        <v>2009</v>
      </c>
      <c r="F64" s="139"/>
      <c r="G64" s="40"/>
      <c r="H64" s="40"/>
      <c r="I64" s="80"/>
      <c r="J64" s="17">
        <f t="shared" si="1"/>
        <v>0</v>
      </c>
      <c r="K64" s="95"/>
      <c r="L64" s="36"/>
      <c r="M64" s="42"/>
    </row>
    <row r="65" spans="2:13" ht="15" customHeight="1">
      <c r="B65" s="145"/>
      <c r="C65" s="43"/>
      <c r="D65" s="382"/>
      <c r="E65" s="15">
        <v>2010</v>
      </c>
      <c r="F65" s="383"/>
      <c r="G65" s="40"/>
      <c r="H65" s="40"/>
      <c r="I65" s="80"/>
      <c r="J65" s="17">
        <f t="shared" si="1"/>
        <v>0</v>
      </c>
      <c r="K65" s="95"/>
      <c r="L65" s="36"/>
      <c r="M65" s="42"/>
    </row>
    <row r="66" spans="2:13" ht="13.5" customHeight="1">
      <c r="B66" s="145"/>
      <c r="C66" s="43"/>
      <c r="D66" s="382"/>
      <c r="E66" s="15">
        <v>2011</v>
      </c>
      <c r="F66" s="40"/>
      <c r="G66" s="40"/>
      <c r="H66" s="40"/>
      <c r="I66" s="80"/>
      <c r="J66" s="17">
        <f t="shared" si="1"/>
        <v>0</v>
      </c>
      <c r="K66" s="95"/>
      <c r="L66" s="36"/>
      <c r="M66" s="42"/>
    </row>
    <row r="67" spans="2:13" ht="12.75" customHeight="1">
      <c r="B67" s="145"/>
      <c r="C67" s="43"/>
      <c r="D67" s="382"/>
      <c r="E67" s="15">
        <v>2012</v>
      </c>
      <c r="F67" s="40"/>
      <c r="G67" s="40"/>
      <c r="H67" s="40"/>
      <c r="I67" s="80"/>
      <c r="J67" s="17">
        <f t="shared" si="1"/>
        <v>0</v>
      </c>
      <c r="K67" s="95"/>
      <c r="L67" s="36"/>
      <c r="M67" s="384"/>
    </row>
    <row r="68" spans="2:13" ht="12.75" customHeight="1">
      <c r="B68" s="163"/>
      <c r="C68" s="137"/>
      <c r="D68" s="382"/>
      <c r="E68" s="15">
        <v>2013</v>
      </c>
      <c r="F68" s="40"/>
      <c r="G68" s="40"/>
      <c r="H68" s="40"/>
      <c r="I68" s="80"/>
      <c r="J68" s="17">
        <f t="shared" si="1"/>
        <v>0</v>
      </c>
      <c r="K68" s="95"/>
      <c r="L68" s="36"/>
      <c r="M68" s="385"/>
    </row>
    <row r="69" spans="4:12" ht="15" customHeight="1">
      <c r="D69" s="62">
        <f>SUM(F69:I69)</f>
        <v>1300000</v>
      </c>
      <c r="E69" s="298">
        <v>2007</v>
      </c>
      <c r="F69" s="62">
        <f>SUM(F9,F16,F23,F30,F37,F44,F62)</f>
        <v>1300000</v>
      </c>
      <c r="G69" s="62">
        <f>SUM(G9,G16,G23,G30,G37,G44,G62)</f>
        <v>0</v>
      </c>
      <c r="H69" s="62">
        <f>SUM(H9,H16,H23,H30,H37,H44,H62)</f>
        <v>0</v>
      </c>
      <c r="I69" s="62">
        <f>SUM(I9,I16,I23,I30,I37,I44,I62)</f>
        <v>0</v>
      </c>
      <c r="J69" s="62">
        <f>SUM(J9,J16,J23,J30,J37,J44,J62)</f>
        <v>1300000</v>
      </c>
      <c r="K69" s="62"/>
      <c r="L69" s="110"/>
    </row>
    <row r="70" spans="3:12" ht="15" customHeight="1">
      <c r="C70" s="61" t="s">
        <v>13</v>
      </c>
      <c r="D70" s="62">
        <f aca="true" t="shared" si="2" ref="D70:D75">SUM(F70:I70)</f>
        <v>10875000</v>
      </c>
      <c r="E70" s="298">
        <v>2008</v>
      </c>
      <c r="F70" s="62">
        <f aca="true" t="shared" si="3" ref="F70:J75">SUM(F10,F17,F24,F31,F38,F45,F63)</f>
        <v>5255000</v>
      </c>
      <c r="G70" s="62">
        <f t="shared" si="3"/>
        <v>1140000</v>
      </c>
      <c r="H70" s="62">
        <f t="shared" si="3"/>
        <v>2120000</v>
      </c>
      <c r="I70" s="62">
        <f t="shared" si="3"/>
        <v>2360000</v>
      </c>
      <c r="J70" s="62">
        <f t="shared" si="3"/>
        <v>10875000</v>
      </c>
      <c r="K70" s="62"/>
      <c r="L70" s="110"/>
    </row>
    <row r="71" spans="4:12" ht="15" customHeight="1">
      <c r="D71" s="62">
        <f t="shared" si="2"/>
        <v>6000000</v>
      </c>
      <c r="E71" s="299">
        <v>2009</v>
      </c>
      <c r="F71" s="62">
        <f t="shared" si="3"/>
        <v>3160000</v>
      </c>
      <c r="G71" s="62">
        <f t="shared" si="3"/>
        <v>340000</v>
      </c>
      <c r="H71" s="62">
        <f t="shared" si="3"/>
        <v>600000</v>
      </c>
      <c r="I71" s="62">
        <f t="shared" si="3"/>
        <v>1900000</v>
      </c>
      <c r="J71" s="62">
        <f t="shared" si="3"/>
        <v>6000000</v>
      </c>
      <c r="K71" s="62"/>
      <c r="L71" s="110"/>
    </row>
    <row r="72" spans="3:12" ht="15" customHeight="1">
      <c r="C72" s="61">
        <f>SUM(D10,D17,D24,D32,D39,D45,D63)</f>
        <v>38575000</v>
      </c>
      <c r="D72" s="62">
        <f t="shared" si="2"/>
        <v>6500000</v>
      </c>
      <c r="E72" s="279">
        <v>2010</v>
      </c>
      <c r="F72" s="62">
        <f t="shared" si="3"/>
        <v>3400000</v>
      </c>
      <c r="G72" s="62">
        <f t="shared" si="3"/>
        <v>340000</v>
      </c>
      <c r="H72" s="62">
        <f t="shared" si="3"/>
        <v>700000</v>
      </c>
      <c r="I72" s="62">
        <f t="shared" si="3"/>
        <v>2060000</v>
      </c>
      <c r="J72" s="62">
        <f t="shared" si="3"/>
        <v>6500000</v>
      </c>
      <c r="K72" s="62"/>
      <c r="L72" s="110"/>
    </row>
    <row r="73" spans="4:12" ht="15" customHeight="1">
      <c r="D73" s="62">
        <f t="shared" si="2"/>
        <v>2300000</v>
      </c>
      <c r="E73" s="279">
        <v>2011</v>
      </c>
      <c r="F73" s="62">
        <f t="shared" si="3"/>
        <v>60000</v>
      </c>
      <c r="G73" s="62">
        <f t="shared" si="3"/>
        <v>340000</v>
      </c>
      <c r="H73" s="62">
        <f t="shared" si="3"/>
        <v>700000</v>
      </c>
      <c r="I73" s="62">
        <f t="shared" si="3"/>
        <v>1200000</v>
      </c>
      <c r="J73" s="62">
        <f t="shared" si="3"/>
        <v>2300000</v>
      </c>
      <c r="K73" s="62"/>
      <c r="L73" s="110"/>
    </row>
    <row r="74" spans="3:12" ht="15" customHeight="1">
      <c r="C74" s="64"/>
      <c r="D74" s="62">
        <f t="shared" si="2"/>
        <v>5800000</v>
      </c>
      <c r="E74" s="279">
        <v>2012</v>
      </c>
      <c r="F74" s="62">
        <f t="shared" si="3"/>
        <v>2860000</v>
      </c>
      <c r="G74" s="62">
        <f t="shared" si="3"/>
        <v>340000</v>
      </c>
      <c r="H74" s="62">
        <f t="shared" si="3"/>
        <v>700000</v>
      </c>
      <c r="I74" s="62">
        <f t="shared" si="3"/>
        <v>1900000</v>
      </c>
      <c r="J74" s="62">
        <f t="shared" si="3"/>
        <v>5800000</v>
      </c>
      <c r="K74" s="62"/>
      <c r="L74" s="110"/>
    </row>
    <row r="75" spans="4:12" ht="15" customHeight="1">
      <c r="D75" s="62">
        <f t="shared" si="2"/>
        <v>5800000</v>
      </c>
      <c r="E75" s="279">
        <v>2013</v>
      </c>
      <c r="F75" s="62">
        <f t="shared" si="3"/>
        <v>2860000</v>
      </c>
      <c r="G75" s="62">
        <f t="shared" si="3"/>
        <v>340000</v>
      </c>
      <c r="H75" s="62">
        <f t="shared" si="3"/>
        <v>700000</v>
      </c>
      <c r="I75" s="62">
        <f t="shared" si="3"/>
        <v>1900000</v>
      </c>
      <c r="J75" s="62">
        <f t="shared" si="3"/>
        <v>5800000</v>
      </c>
      <c r="K75" s="27"/>
      <c r="L75" s="27"/>
    </row>
    <row r="76" spans="3:12" ht="15" customHeight="1">
      <c r="C76" s="64" t="s">
        <v>20</v>
      </c>
      <c r="D76" s="111">
        <f>SUM(D69:D75)</f>
        <v>38575000</v>
      </c>
      <c r="E76" s="111"/>
      <c r="F76" s="111">
        <f>SUM(F69:F75)</f>
        <v>18895000</v>
      </c>
      <c r="G76" s="111">
        <f>SUM(G69:G75)</f>
        <v>2840000</v>
      </c>
      <c r="H76" s="111">
        <f>SUM(H69:H75)</f>
        <v>5520000</v>
      </c>
      <c r="I76" s="111">
        <f>SUM(I69:I75)</f>
        <v>11320000</v>
      </c>
      <c r="J76" s="111">
        <f>SUM(J69:J75)</f>
        <v>38575000</v>
      </c>
      <c r="K76" s="111"/>
      <c r="L76" s="110"/>
    </row>
  </sheetData>
  <mergeCells count="2">
    <mergeCell ref="B2:M2"/>
    <mergeCell ref="B53:M53"/>
  </mergeCells>
  <printOptions/>
  <pageMargins left="0.7874015748031497" right="0.7874015748031497" top="0.7874015748031497" bottom="0.7874015748031497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M418"/>
  <sheetViews>
    <sheetView workbookViewId="0" topLeftCell="A323">
      <selection activeCell="N328" sqref="N328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2.00390625" style="0" customWidth="1"/>
    <col min="4" max="4" width="13.7109375" style="0" customWidth="1"/>
    <col min="5" max="5" width="12.57421875" style="0" customWidth="1"/>
    <col min="6" max="6" width="9.28125" style="0" bestFit="1" customWidth="1"/>
    <col min="8" max="8" width="10.00390625" style="0" customWidth="1"/>
    <col min="10" max="10" width="12.7109375" style="0" customWidth="1"/>
    <col min="11" max="11" width="10.421875" style="0" customWidth="1"/>
    <col min="12" max="12" width="3.7109375" style="0" customWidth="1"/>
    <col min="13" max="13" width="13.8515625" style="0" customWidth="1"/>
  </cols>
  <sheetData>
    <row r="1" ht="4.5" customHeight="1"/>
    <row r="2" ht="6.75" customHeight="1"/>
    <row r="3" spans="2:13" ht="16.5" customHeight="1">
      <c r="B3" s="563" t="s">
        <v>21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ht="18" customHeight="1">
      <c r="C4" s="287"/>
    </row>
    <row r="5" spans="3:9" ht="15" customHeight="1">
      <c r="C5" s="2"/>
      <c r="F5" s="3"/>
      <c r="G5" s="4" t="s">
        <v>1</v>
      </c>
      <c r="H5" s="4"/>
      <c r="I5" s="5"/>
    </row>
    <row r="6" spans="2:13" ht="15" customHeight="1">
      <c r="B6" s="27" t="s">
        <v>2</v>
      </c>
      <c r="C6" s="333" t="s">
        <v>3</v>
      </c>
      <c r="D6" s="334" t="s">
        <v>16</v>
      </c>
      <c r="E6" s="9" t="s">
        <v>17</v>
      </c>
      <c r="F6" s="8" t="s">
        <v>4</v>
      </c>
      <c r="G6" s="8" t="s">
        <v>5</v>
      </c>
      <c r="H6" s="8" t="s">
        <v>162</v>
      </c>
      <c r="I6" s="10" t="s">
        <v>6</v>
      </c>
      <c r="J6" s="11" t="s">
        <v>7</v>
      </c>
      <c r="K6" s="12" t="s">
        <v>8</v>
      </c>
      <c r="L6" s="6" t="s">
        <v>9</v>
      </c>
      <c r="M6" s="340" t="s">
        <v>10</v>
      </c>
    </row>
    <row r="7" spans="2:13" ht="15" customHeight="1">
      <c r="B7" s="481"/>
      <c r="C7" s="21"/>
      <c r="D7" s="115"/>
      <c r="E7" s="91">
        <v>2007</v>
      </c>
      <c r="F7" s="16"/>
      <c r="G7" s="16"/>
      <c r="H7" s="16"/>
      <c r="I7" s="95"/>
      <c r="J7" s="89">
        <f>SUM(F7:I7)</f>
        <v>0</v>
      </c>
      <c r="K7" s="112"/>
      <c r="L7" s="36"/>
      <c r="M7" s="114"/>
    </row>
    <row r="8" spans="2:13" ht="15" customHeight="1">
      <c r="B8" s="481" t="s">
        <v>196</v>
      </c>
      <c r="C8" s="21" t="s">
        <v>121</v>
      </c>
      <c r="D8" s="179">
        <f>SUM(J7:J13)</f>
        <v>12750000</v>
      </c>
      <c r="E8" s="91">
        <v>2008</v>
      </c>
      <c r="F8" s="16">
        <v>2625000</v>
      </c>
      <c r="G8" s="16"/>
      <c r="H8" s="16">
        <v>2625000</v>
      </c>
      <c r="I8" s="95"/>
      <c r="J8" s="89">
        <f>SUM(F8:I8)</f>
        <v>5250000</v>
      </c>
      <c r="K8" s="113"/>
      <c r="L8" s="36"/>
      <c r="M8" s="114"/>
    </row>
    <row r="9" spans="2:13" ht="15" customHeight="1">
      <c r="B9" s="481"/>
      <c r="C9" s="21"/>
      <c r="D9" s="115"/>
      <c r="E9" s="124">
        <v>2009</v>
      </c>
      <c r="F9" s="16">
        <v>1875000</v>
      </c>
      <c r="G9" s="16"/>
      <c r="H9" s="16">
        <v>1875000</v>
      </c>
      <c r="I9" s="95"/>
      <c r="J9" s="89">
        <f>SUM(F9:I9)</f>
        <v>3750000</v>
      </c>
      <c r="K9" s="113"/>
      <c r="L9" s="36"/>
      <c r="M9" s="114"/>
    </row>
    <row r="10" spans="2:13" ht="15" customHeight="1">
      <c r="B10" s="481"/>
      <c r="C10" s="21"/>
      <c r="D10" s="115"/>
      <c r="E10" s="15">
        <v>2010</v>
      </c>
      <c r="F10" s="16">
        <v>1875000</v>
      </c>
      <c r="G10" s="16"/>
      <c r="H10" s="16">
        <v>1875000</v>
      </c>
      <c r="I10" s="95"/>
      <c r="J10" s="89">
        <f aca="true" t="shared" si="0" ref="J10:J94">SUM(F10:I10)</f>
        <v>3750000</v>
      </c>
      <c r="K10" s="113"/>
      <c r="L10" s="36"/>
      <c r="M10" s="114"/>
    </row>
    <row r="11" spans="2:13" ht="15" customHeight="1">
      <c r="B11" s="481"/>
      <c r="C11" s="21"/>
      <c r="D11" s="115"/>
      <c r="E11" s="15">
        <v>2011</v>
      </c>
      <c r="F11" s="16"/>
      <c r="G11" s="16"/>
      <c r="H11" s="16"/>
      <c r="I11" s="95"/>
      <c r="J11" s="89">
        <f t="shared" si="0"/>
        <v>0</v>
      </c>
      <c r="K11" s="113"/>
      <c r="L11" s="36"/>
      <c r="M11" s="114"/>
    </row>
    <row r="12" spans="2:13" ht="15" customHeight="1">
      <c r="B12" s="481"/>
      <c r="C12" s="21"/>
      <c r="D12" s="115"/>
      <c r="E12" s="15">
        <v>2012</v>
      </c>
      <c r="F12" s="16"/>
      <c r="G12" s="16"/>
      <c r="H12" s="16"/>
      <c r="I12" s="95"/>
      <c r="J12" s="89">
        <f t="shared" si="0"/>
        <v>0</v>
      </c>
      <c r="K12" s="113"/>
      <c r="L12" s="36"/>
      <c r="M12" s="114"/>
    </row>
    <row r="13" spans="2:13" ht="15" customHeight="1">
      <c r="B13" s="481"/>
      <c r="C13" s="21"/>
      <c r="D13" s="115"/>
      <c r="E13" s="15">
        <v>2013</v>
      </c>
      <c r="F13" s="16"/>
      <c r="G13" s="16"/>
      <c r="H13" s="16"/>
      <c r="I13" s="95"/>
      <c r="J13" s="89">
        <f t="shared" si="0"/>
        <v>0</v>
      </c>
      <c r="K13" s="113"/>
      <c r="L13" s="36"/>
      <c r="M13" s="114"/>
    </row>
    <row r="14" spans="2:13" ht="15" customHeight="1">
      <c r="B14" s="409"/>
      <c r="C14" s="193"/>
      <c r="D14" s="202"/>
      <c r="E14" s="206">
        <v>2007</v>
      </c>
      <c r="F14" s="132"/>
      <c r="G14" s="132"/>
      <c r="H14" s="132"/>
      <c r="I14" s="232"/>
      <c r="J14" s="196">
        <f t="shared" si="0"/>
        <v>0</v>
      </c>
      <c r="K14" s="233"/>
      <c r="L14" s="208"/>
      <c r="M14" s="191"/>
    </row>
    <row r="15" spans="2:13" ht="15" customHeight="1">
      <c r="B15" s="415" t="s">
        <v>197</v>
      </c>
      <c r="C15" s="234" t="s">
        <v>22</v>
      </c>
      <c r="D15" s="235">
        <f>SUM(J14:J20)</f>
        <v>5000000</v>
      </c>
      <c r="E15" s="206">
        <v>2008</v>
      </c>
      <c r="F15" s="196">
        <v>487800</v>
      </c>
      <c r="G15" s="132"/>
      <c r="H15" s="132">
        <v>487800</v>
      </c>
      <c r="I15" s="132"/>
      <c r="J15" s="196">
        <f t="shared" si="0"/>
        <v>975600</v>
      </c>
      <c r="K15" s="233"/>
      <c r="L15" s="208"/>
      <c r="M15" s="236"/>
    </row>
    <row r="16" spans="2:13" ht="15" customHeight="1">
      <c r="B16" s="415"/>
      <c r="C16" s="234" t="s">
        <v>163</v>
      </c>
      <c r="D16" s="203"/>
      <c r="E16" s="211">
        <v>2009</v>
      </c>
      <c r="F16" s="196">
        <v>2012200</v>
      </c>
      <c r="G16" s="132"/>
      <c r="H16" s="132">
        <v>2012200</v>
      </c>
      <c r="I16" s="132"/>
      <c r="J16" s="196">
        <f t="shared" si="0"/>
        <v>4024400</v>
      </c>
      <c r="K16" s="233"/>
      <c r="L16" s="208"/>
      <c r="M16" s="237"/>
    </row>
    <row r="17" spans="2:13" ht="15" customHeight="1">
      <c r="B17" s="415"/>
      <c r="C17" s="234" t="s">
        <v>252</v>
      </c>
      <c r="D17" s="203"/>
      <c r="E17" s="205">
        <v>2010</v>
      </c>
      <c r="F17" s="196"/>
      <c r="G17" s="132"/>
      <c r="H17" s="132"/>
      <c r="I17" s="232"/>
      <c r="J17" s="196">
        <f t="shared" si="0"/>
        <v>0</v>
      </c>
      <c r="K17" s="233"/>
      <c r="L17" s="208"/>
      <c r="M17" s="237"/>
    </row>
    <row r="18" spans="2:13" ht="15" customHeight="1">
      <c r="B18" s="415"/>
      <c r="C18" s="238" t="s">
        <v>253</v>
      </c>
      <c r="D18" s="203"/>
      <c r="E18" s="205">
        <v>2011</v>
      </c>
      <c r="F18" s="196"/>
      <c r="G18" s="132"/>
      <c r="H18" s="132"/>
      <c r="I18" s="232"/>
      <c r="J18" s="196">
        <f t="shared" si="0"/>
        <v>0</v>
      </c>
      <c r="K18" s="233"/>
      <c r="L18" s="208"/>
      <c r="M18" s="192"/>
    </row>
    <row r="19" spans="2:13" ht="15" customHeight="1">
      <c r="B19" s="415"/>
      <c r="C19" s="194"/>
      <c r="D19" s="203"/>
      <c r="E19" s="205">
        <v>2012</v>
      </c>
      <c r="F19" s="196"/>
      <c r="G19" s="132"/>
      <c r="H19" s="132"/>
      <c r="I19" s="232"/>
      <c r="J19" s="196">
        <f t="shared" si="0"/>
        <v>0</v>
      </c>
      <c r="K19" s="233"/>
      <c r="L19" s="208"/>
      <c r="M19" s="192"/>
    </row>
    <row r="20" spans="2:13" ht="15" customHeight="1">
      <c r="B20" s="418"/>
      <c r="C20" s="195"/>
      <c r="D20" s="204"/>
      <c r="E20" s="205">
        <v>2013</v>
      </c>
      <c r="F20" s="132"/>
      <c r="G20" s="132"/>
      <c r="H20" s="132"/>
      <c r="I20" s="232"/>
      <c r="J20" s="196">
        <f t="shared" si="0"/>
        <v>0</v>
      </c>
      <c r="K20" s="233"/>
      <c r="L20" s="208"/>
      <c r="M20" s="187"/>
    </row>
    <row r="21" spans="2:13" ht="15" customHeight="1">
      <c r="B21" s="481"/>
      <c r="C21" s="21"/>
      <c r="D21" s="115"/>
      <c r="E21" s="91">
        <v>2007</v>
      </c>
      <c r="F21" s="16">
        <v>210706</v>
      </c>
      <c r="G21" s="16"/>
      <c r="H21" s="16"/>
      <c r="I21" s="95"/>
      <c r="J21" s="89">
        <f t="shared" si="0"/>
        <v>210706</v>
      </c>
      <c r="K21" s="113"/>
      <c r="L21" s="36"/>
      <c r="M21" s="108"/>
    </row>
    <row r="22" spans="2:13" ht="15" customHeight="1">
      <c r="B22" s="481" t="s">
        <v>198</v>
      </c>
      <c r="C22" s="21" t="s">
        <v>23</v>
      </c>
      <c r="D22" s="179">
        <f>SUM(J21:J27)</f>
        <v>210706</v>
      </c>
      <c r="E22" s="91">
        <v>2008</v>
      </c>
      <c r="F22" s="16"/>
      <c r="G22" s="16"/>
      <c r="H22" s="16"/>
      <c r="I22" s="95"/>
      <c r="J22" s="89">
        <f t="shared" si="0"/>
        <v>0</v>
      </c>
      <c r="K22" s="113"/>
      <c r="L22" s="36"/>
      <c r="M22" s="108"/>
    </row>
    <row r="23" spans="2:13" ht="12.75" customHeight="1">
      <c r="B23" s="481"/>
      <c r="C23" s="21"/>
      <c r="D23" s="115"/>
      <c r="E23" s="124">
        <v>2009</v>
      </c>
      <c r="F23" s="16"/>
      <c r="G23" s="16"/>
      <c r="H23" s="16"/>
      <c r="I23" s="95"/>
      <c r="J23" s="89">
        <f t="shared" si="0"/>
        <v>0</v>
      </c>
      <c r="K23" s="113"/>
      <c r="L23" s="36"/>
      <c r="M23" s="108"/>
    </row>
    <row r="24" spans="2:13" ht="12.75" customHeight="1">
      <c r="B24" s="481"/>
      <c r="C24" s="21"/>
      <c r="D24" s="115"/>
      <c r="E24" s="15">
        <v>2010</v>
      </c>
      <c r="F24" s="16"/>
      <c r="G24" s="16"/>
      <c r="H24" s="16"/>
      <c r="I24" s="95"/>
      <c r="J24" s="89">
        <f t="shared" si="0"/>
        <v>0</v>
      </c>
      <c r="K24" s="113"/>
      <c r="L24" s="36"/>
      <c r="M24" s="108"/>
    </row>
    <row r="25" spans="2:13" ht="13.5" customHeight="1">
      <c r="B25" s="481"/>
      <c r="C25" s="21"/>
      <c r="D25" s="115"/>
      <c r="E25" s="15">
        <v>2011</v>
      </c>
      <c r="F25" s="16"/>
      <c r="G25" s="16"/>
      <c r="H25" s="16"/>
      <c r="I25" s="95"/>
      <c r="J25" s="89">
        <f t="shared" si="0"/>
        <v>0</v>
      </c>
      <c r="K25" s="113"/>
      <c r="L25" s="36"/>
      <c r="M25" s="108"/>
    </row>
    <row r="26" spans="2:13" ht="12.75" customHeight="1">
      <c r="B26" s="481"/>
      <c r="C26" s="21"/>
      <c r="D26" s="115"/>
      <c r="E26" s="15">
        <v>2012</v>
      </c>
      <c r="F26" s="16"/>
      <c r="G26" s="16"/>
      <c r="H26" s="16"/>
      <c r="I26" s="95"/>
      <c r="J26" s="89">
        <f t="shared" si="0"/>
        <v>0</v>
      </c>
      <c r="K26" s="113"/>
      <c r="L26" s="36"/>
      <c r="M26" s="108"/>
    </row>
    <row r="27" spans="2:13" ht="13.5" customHeight="1">
      <c r="B27" s="481"/>
      <c r="C27" s="21"/>
      <c r="D27" s="115"/>
      <c r="E27" s="15">
        <v>2013</v>
      </c>
      <c r="F27" s="16"/>
      <c r="G27" s="16"/>
      <c r="H27" s="16"/>
      <c r="I27" s="95"/>
      <c r="J27" s="89">
        <f t="shared" si="0"/>
        <v>0</v>
      </c>
      <c r="K27" s="113"/>
      <c r="L27" s="36"/>
      <c r="M27" s="109"/>
    </row>
    <row r="28" spans="2:13" ht="15" customHeight="1">
      <c r="B28" s="409"/>
      <c r="C28" s="193"/>
      <c r="D28" s="202"/>
      <c r="E28" s="206">
        <v>2007</v>
      </c>
      <c r="F28" s="132">
        <v>173000</v>
      </c>
      <c r="G28" s="132"/>
      <c r="H28" s="132"/>
      <c r="I28" s="232"/>
      <c r="J28" s="196">
        <f t="shared" si="0"/>
        <v>173000</v>
      </c>
      <c r="K28" s="233"/>
      <c r="L28" s="208"/>
      <c r="M28" s="192"/>
    </row>
    <row r="29" spans="2:13" ht="15" customHeight="1">
      <c r="B29" s="415" t="s">
        <v>199</v>
      </c>
      <c r="C29" s="338" t="s">
        <v>24</v>
      </c>
      <c r="D29" s="203">
        <f>SUM(J28:J34)</f>
        <v>173000</v>
      </c>
      <c r="E29" s="206">
        <v>2008</v>
      </c>
      <c r="F29" s="132"/>
      <c r="G29" s="132"/>
      <c r="H29" s="132"/>
      <c r="I29" s="232"/>
      <c r="J29" s="196">
        <f t="shared" si="0"/>
        <v>0</v>
      </c>
      <c r="K29" s="233"/>
      <c r="L29" s="208"/>
      <c r="M29" s="192"/>
    </row>
    <row r="30" spans="2:13" ht="12" customHeight="1">
      <c r="B30" s="415"/>
      <c r="C30" s="194"/>
      <c r="D30" s="203"/>
      <c r="E30" s="211">
        <v>2009</v>
      </c>
      <c r="F30" s="132"/>
      <c r="G30" s="132"/>
      <c r="H30" s="132"/>
      <c r="I30" s="232"/>
      <c r="J30" s="196">
        <f t="shared" si="0"/>
        <v>0</v>
      </c>
      <c r="K30" s="233"/>
      <c r="L30" s="208"/>
      <c r="M30" s="192"/>
    </row>
    <row r="31" spans="2:13" ht="15" customHeight="1">
      <c r="B31" s="415"/>
      <c r="C31" s="194"/>
      <c r="D31" s="203"/>
      <c r="E31" s="205">
        <v>2010</v>
      </c>
      <c r="F31" s="132"/>
      <c r="G31" s="132"/>
      <c r="H31" s="132"/>
      <c r="I31" s="232"/>
      <c r="J31" s="196">
        <f t="shared" si="0"/>
        <v>0</v>
      </c>
      <c r="K31" s="233"/>
      <c r="L31" s="208"/>
      <c r="M31" s="192"/>
    </row>
    <row r="32" spans="2:13" ht="15" customHeight="1">
      <c r="B32" s="415"/>
      <c r="C32" s="194"/>
      <c r="D32" s="203"/>
      <c r="E32" s="205">
        <v>2011</v>
      </c>
      <c r="F32" s="132"/>
      <c r="G32" s="132"/>
      <c r="H32" s="132"/>
      <c r="I32" s="232"/>
      <c r="J32" s="196">
        <f t="shared" si="0"/>
        <v>0</v>
      </c>
      <c r="K32" s="233"/>
      <c r="L32" s="208"/>
      <c r="M32" s="192"/>
    </row>
    <row r="33" spans="2:13" ht="15" customHeight="1">
      <c r="B33" s="415"/>
      <c r="C33" s="194"/>
      <c r="D33" s="203"/>
      <c r="E33" s="205">
        <v>2012</v>
      </c>
      <c r="F33" s="132"/>
      <c r="G33" s="132"/>
      <c r="H33" s="132"/>
      <c r="I33" s="232"/>
      <c r="J33" s="196">
        <f t="shared" si="0"/>
        <v>0</v>
      </c>
      <c r="K33" s="233"/>
      <c r="L33" s="208"/>
      <c r="M33" s="192"/>
    </row>
    <row r="34" spans="2:13" ht="15" customHeight="1">
      <c r="B34" s="418"/>
      <c r="C34" s="195"/>
      <c r="D34" s="204"/>
      <c r="E34" s="205">
        <v>2013</v>
      </c>
      <c r="F34" s="132"/>
      <c r="G34" s="132"/>
      <c r="H34" s="132"/>
      <c r="I34" s="232"/>
      <c r="J34" s="196">
        <f t="shared" si="0"/>
        <v>0</v>
      </c>
      <c r="K34" s="233"/>
      <c r="L34" s="208"/>
      <c r="M34" s="187"/>
    </row>
    <row r="35" spans="2:13" ht="15" customHeight="1">
      <c r="B35" s="178"/>
      <c r="C35" s="14"/>
      <c r="D35" s="178"/>
      <c r="E35" s="91">
        <v>2007</v>
      </c>
      <c r="F35" s="16">
        <v>272650</v>
      </c>
      <c r="G35" s="16"/>
      <c r="H35" s="16"/>
      <c r="I35" s="95"/>
      <c r="J35" s="89">
        <f t="shared" si="0"/>
        <v>272650</v>
      </c>
      <c r="K35" s="112"/>
      <c r="L35" s="36"/>
      <c r="M35" s="119"/>
    </row>
    <row r="36" spans="2:13" ht="15" customHeight="1">
      <c r="B36" s="179" t="s">
        <v>200</v>
      </c>
      <c r="C36" s="339" t="s">
        <v>25</v>
      </c>
      <c r="D36" s="179">
        <f>SUM(J35:J41)</f>
        <v>272650</v>
      </c>
      <c r="E36" s="91">
        <v>2008</v>
      </c>
      <c r="F36" s="16"/>
      <c r="G36" s="16"/>
      <c r="H36" s="16"/>
      <c r="I36" s="95"/>
      <c r="J36" s="89">
        <f t="shared" si="0"/>
        <v>0</v>
      </c>
      <c r="K36" s="113"/>
      <c r="L36" s="36"/>
      <c r="M36" s="108"/>
    </row>
    <row r="37" spans="2:13" ht="15" customHeight="1">
      <c r="B37" s="179"/>
      <c r="C37" s="21"/>
      <c r="D37" s="227"/>
      <c r="E37" s="124">
        <v>2009</v>
      </c>
      <c r="F37" s="16"/>
      <c r="G37" s="16"/>
      <c r="H37" s="16"/>
      <c r="I37" s="95"/>
      <c r="J37" s="89">
        <f t="shared" si="0"/>
        <v>0</v>
      </c>
      <c r="K37" s="113"/>
      <c r="L37" s="36"/>
      <c r="M37" s="108"/>
    </row>
    <row r="38" spans="2:13" ht="15" customHeight="1">
      <c r="B38" s="179"/>
      <c r="C38" s="21"/>
      <c r="D38" s="179"/>
      <c r="E38" s="15">
        <v>2010</v>
      </c>
      <c r="F38" s="16"/>
      <c r="G38" s="16"/>
      <c r="H38" s="16"/>
      <c r="I38" s="95"/>
      <c r="J38" s="89">
        <f t="shared" si="0"/>
        <v>0</v>
      </c>
      <c r="K38" s="113"/>
      <c r="L38" s="36"/>
      <c r="M38" s="108"/>
    </row>
    <row r="39" spans="2:13" ht="15" customHeight="1">
      <c r="B39" s="179"/>
      <c r="C39" s="21"/>
      <c r="D39" s="179"/>
      <c r="E39" s="15">
        <v>2011</v>
      </c>
      <c r="F39" s="16"/>
      <c r="G39" s="16"/>
      <c r="H39" s="16"/>
      <c r="I39" s="95"/>
      <c r="J39" s="89">
        <f t="shared" si="0"/>
        <v>0</v>
      </c>
      <c r="K39" s="113"/>
      <c r="L39" s="36"/>
      <c r="M39" s="108"/>
    </row>
    <row r="40" spans="2:13" ht="15" customHeight="1">
      <c r="B40" s="179"/>
      <c r="C40" s="21"/>
      <c r="D40" s="179"/>
      <c r="E40" s="15">
        <v>2012</v>
      </c>
      <c r="F40" s="119"/>
      <c r="G40" s="119"/>
      <c r="H40" s="119"/>
      <c r="I40" s="13"/>
      <c r="J40" s="89">
        <f t="shared" si="0"/>
        <v>0</v>
      </c>
      <c r="K40" s="19"/>
      <c r="L40" s="127"/>
      <c r="M40" s="108"/>
    </row>
    <row r="41" spans="2:13" ht="12.75" customHeight="1">
      <c r="B41" s="180"/>
      <c r="C41" s="123"/>
      <c r="D41" s="180"/>
      <c r="E41" s="15">
        <v>2013</v>
      </c>
      <c r="F41" s="16"/>
      <c r="G41" s="16"/>
      <c r="H41" s="16"/>
      <c r="I41" s="16"/>
      <c r="J41" s="89">
        <f t="shared" si="0"/>
        <v>0</v>
      </c>
      <c r="K41" s="16"/>
      <c r="L41" s="18"/>
      <c r="M41" s="109"/>
    </row>
    <row r="42" spans="2:13" ht="15" customHeight="1">
      <c r="B42" s="202"/>
      <c r="C42" s="193"/>
      <c r="D42" s="202"/>
      <c r="E42" s="206">
        <v>2007</v>
      </c>
      <c r="F42" s="187">
        <v>474931</v>
      </c>
      <c r="G42" s="187"/>
      <c r="H42" s="187"/>
      <c r="I42" s="188"/>
      <c r="J42" s="196">
        <f t="shared" si="0"/>
        <v>474931</v>
      </c>
      <c r="K42" s="233"/>
      <c r="L42" s="208"/>
      <c r="M42" s="192"/>
    </row>
    <row r="43" spans="2:13" ht="15" customHeight="1">
      <c r="B43" s="203" t="s">
        <v>201</v>
      </c>
      <c r="C43" s="338" t="s">
        <v>46</v>
      </c>
      <c r="D43" s="203">
        <f>SUM(J42:J48)</f>
        <v>474931</v>
      </c>
      <c r="E43" s="206">
        <v>2008</v>
      </c>
      <c r="F43" s="132"/>
      <c r="G43" s="132"/>
      <c r="H43" s="132"/>
      <c r="I43" s="232"/>
      <c r="J43" s="196">
        <f t="shared" si="0"/>
        <v>0</v>
      </c>
      <c r="K43" s="233"/>
      <c r="L43" s="208"/>
      <c r="M43" s="192"/>
    </row>
    <row r="44" spans="2:13" ht="13.5" customHeight="1">
      <c r="B44" s="203"/>
      <c r="C44" s="194"/>
      <c r="D44" s="203"/>
      <c r="E44" s="211">
        <v>2009</v>
      </c>
      <c r="F44" s="132"/>
      <c r="G44" s="132"/>
      <c r="H44" s="132"/>
      <c r="I44" s="232"/>
      <c r="J44" s="196">
        <f t="shared" si="0"/>
        <v>0</v>
      </c>
      <c r="K44" s="233"/>
      <c r="L44" s="208"/>
      <c r="M44" s="192"/>
    </row>
    <row r="45" spans="2:13" ht="15" customHeight="1">
      <c r="B45" s="203"/>
      <c r="C45" s="194"/>
      <c r="D45" s="203"/>
      <c r="E45" s="205">
        <v>2010</v>
      </c>
      <c r="F45" s="191"/>
      <c r="G45" s="191"/>
      <c r="H45" s="191"/>
      <c r="I45" s="239"/>
      <c r="J45" s="196">
        <f t="shared" si="0"/>
        <v>0</v>
      </c>
      <c r="K45" s="240"/>
      <c r="L45" s="208"/>
      <c r="M45" s="192"/>
    </row>
    <row r="46" spans="2:13" ht="12.75" customHeight="1">
      <c r="B46" s="203"/>
      <c r="C46" s="194"/>
      <c r="D46" s="203"/>
      <c r="E46" s="205">
        <v>2011</v>
      </c>
      <c r="F46" s="191"/>
      <c r="G46" s="191"/>
      <c r="H46" s="191"/>
      <c r="I46" s="239"/>
      <c r="J46" s="196">
        <f t="shared" si="0"/>
        <v>0</v>
      </c>
      <c r="K46" s="240"/>
      <c r="L46" s="208"/>
      <c r="M46" s="192"/>
    </row>
    <row r="47" spans="2:13" ht="12" customHeight="1">
      <c r="B47" s="203"/>
      <c r="C47" s="194"/>
      <c r="D47" s="203"/>
      <c r="E47" s="205">
        <v>2012</v>
      </c>
      <c r="F47" s="191"/>
      <c r="G47" s="191"/>
      <c r="H47" s="191"/>
      <c r="I47" s="239"/>
      <c r="J47" s="196">
        <f t="shared" si="0"/>
        <v>0</v>
      </c>
      <c r="K47" s="240"/>
      <c r="L47" s="208"/>
      <c r="M47" s="192"/>
    </row>
    <row r="48" spans="2:13" ht="12.75" customHeight="1">
      <c r="B48" s="204"/>
      <c r="C48" s="195"/>
      <c r="D48" s="204"/>
      <c r="E48" s="205">
        <v>2013</v>
      </c>
      <c r="F48" s="132"/>
      <c r="G48" s="132"/>
      <c r="H48" s="132"/>
      <c r="I48" s="232"/>
      <c r="J48" s="196">
        <f t="shared" si="0"/>
        <v>0</v>
      </c>
      <c r="K48" s="233"/>
      <c r="L48" s="208"/>
      <c r="M48" s="187"/>
    </row>
    <row r="49" spans="2:13" ht="15" customHeight="1">
      <c r="B49" s="179"/>
      <c r="C49" s="21"/>
      <c r="D49" s="179"/>
      <c r="E49" s="91">
        <v>2007</v>
      </c>
      <c r="F49" s="108">
        <v>349951</v>
      </c>
      <c r="G49" s="108"/>
      <c r="H49" s="108"/>
      <c r="I49" s="20"/>
      <c r="J49" s="99">
        <f t="shared" si="0"/>
        <v>349951</v>
      </c>
      <c r="K49" s="22"/>
      <c r="L49" s="49"/>
      <c r="M49" s="108"/>
    </row>
    <row r="50" spans="2:13" ht="15" customHeight="1">
      <c r="B50" s="179" t="s">
        <v>202</v>
      </c>
      <c r="C50" s="21" t="s">
        <v>122</v>
      </c>
      <c r="D50" s="179">
        <f>SUM(J49:J55)</f>
        <v>349951</v>
      </c>
      <c r="E50" s="91">
        <v>2008</v>
      </c>
      <c r="F50" s="119"/>
      <c r="G50" s="119"/>
      <c r="H50" s="119"/>
      <c r="I50" s="13"/>
      <c r="J50" s="89">
        <f t="shared" si="0"/>
        <v>0</v>
      </c>
      <c r="K50" s="19"/>
      <c r="L50" s="36"/>
      <c r="M50" s="108"/>
    </row>
    <row r="51" spans="2:13" ht="15" customHeight="1">
      <c r="B51" s="179"/>
      <c r="C51" s="21"/>
      <c r="D51" s="179"/>
      <c r="E51" s="124">
        <v>2009</v>
      </c>
      <c r="F51" s="119"/>
      <c r="G51" s="119"/>
      <c r="H51" s="119"/>
      <c r="I51" s="13"/>
      <c r="J51" s="89">
        <f t="shared" si="0"/>
        <v>0</v>
      </c>
      <c r="K51" s="19"/>
      <c r="L51" s="36"/>
      <c r="M51" s="108"/>
    </row>
    <row r="52" spans="2:13" ht="15" customHeight="1">
      <c r="B52" s="179"/>
      <c r="C52" s="21"/>
      <c r="D52" s="179"/>
      <c r="E52" s="15">
        <v>2010</v>
      </c>
      <c r="F52" s="119"/>
      <c r="G52" s="119"/>
      <c r="H52" s="119"/>
      <c r="I52" s="13"/>
      <c r="J52" s="89">
        <f t="shared" si="0"/>
        <v>0</v>
      </c>
      <c r="K52" s="19"/>
      <c r="L52" s="36"/>
      <c r="M52" s="108"/>
    </row>
    <row r="53" spans="2:13" ht="15" customHeight="1">
      <c r="B53" s="179"/>
      <c r="C53" s="21"/>
      <c r="D53" s="179"/>
      <c r="E53" s="15">
        <v>2011</v>
      </c>
      <c r="F53" s="119"/>
      <c r="G53" s="119"/>
      <c r="H53" s="119"/>
      <c r="I53" s="13"/>
      <c r="J53" s="89">
        <f t="shared" si="0"/>
        <v>0</v>
      </c>
      <c r="K53" s="19"/>
      <c r="L53" s="36"/>
      <c r="M53" s="108"/>
    </row>
    <row r="54" spans="2:13" ht="14.25" customHeight="1">
      <c r="B54" s="179"/>
      <c r="C54" s="21"/>
      <c r="D54" s="179"/>
      <c r="E54" s="15">
        <v>2012</v>
      </c>
      <c r="F54" s="119"/>
      <c r="G54" s="119"/>
      <c r="H54" s="119"/>
      <c r="I54" s="13"/>
      <c r="J54" s="89">
        <f t="shared" si="0"/>
        <v>0</v>
      </c>
      <c r="K54" s="19"/>
      <c r="L54" s="36"/>
      <c r="M54" s="108"/>
    </row>
    <row r="55" spans="2:13" ht="15" customHeight="1">
      <c r="B55" s="180"/>
      <c r="C55" s="123"/>
      <c r="D55" s="180"/>
      <c r="E55" s="15">
        <v>2013</v>
      </c>
      <c r="F55" s="16"/>
      <c r="G55" s="16"/>
      <c r="H55" s="16"/>
      <c r="I55" s="95"/>
      <c r="J55" s="89">
        <f t="shared" si="0"/>
        <v>0</v>
      </c>
      <c r="K55" s="113"/>
      <c r="L55" s="36"/>
      <c r="M55" s="109"/>
    </row>
    <row r="56" spans="2:13" ht="15" customHeight="1">
      <c r="B56" s="203"/>
      <c r="C56" s="194"/>
      <c r="D56" s="203"/>
      <c r="E56" s="206">
        <v>2007</v>
      </c>
      <c r="F56" s="192">
        <v>194400</v>
      </c>
      <c r="G56" s="192"/>
      <c r="H56" s="192">
        <v>453000</v>
      </c>
      <c r="I56" s="247"/>
      <c r="J56" s="213">
        <f t="shared" si="0"/>
        <v>647400</v>
      </c>
      <c r="K56" s="341"/>
      <c r="L56" s="190"/>
      <c r="M56" s="192"/>
    </row>
    <row r="57" spans="2:13" ht="15" customHeight="1">
      <c r="B57" s="203" t="s">
        <v>203</v>
      </c>
      <c r="C57" s="194" t="s">
        <v>123</v>
      </c>
      <c r="D57" s="203">
        <f>SUM(J56:J62)</f>
        <v>647400</v>
      </c>
      <c r="E57" s="206">
        <v>2008</v>
      </c>
      <c r="F57" s="191"/>
      <c r="G57" s="191"/>
      <c r="H57" s="191"/>
      <c r="I57" s="239"/>
      <c r="J57" s="196">
        <f t="shared" si="0"/>
        <v>0</v>
      </c>
      <c r="K57" s="240"/>
      <c r="L57" s="208"/>
      <c r="M57" s="192"/>
    </row>
    <row r="58" spans="2:13" ht="13.5" customHeight="1">
      <c r="B58" s="203"/>
      <c r="C58" s="194"/>
      <c r="D58" s="203"/>
      <c r="E58" s="211">
        <v>2009</v>
      </c>
      <c r="F58" s="191"/>
      <c r="G58" s="191"/>
      <c r="H58" s="191"/>
      <c r="I58" s="239"/>
      <c r="J58" s="196">
        <f t="shared" si="0"/>
        <v>0</v>
      </c>
      <c r="K58" s="240"/>
      <c r="L58" s="208"/>
      <c r="M58" s="192"/>
    </row>
    <row r="59" spans="2:13" ht="11.25" customHeight="1">
      <c r="B59" s="203"/>
      <c r="C59" s="194"/>
      <c r="D59" s="203"/>
      <c r="E59" s="205">
        <v>2010</v>
      </c>
      <c r="F59" s="191"/>
      <c r="G59" s="191"/>
      <c r="H59" s="191"/>
      <c r="I59" s="239"/>
      <c r="J59" s="196">
        <f t="shared" si="0"/>
        <v>0</v>
      </c>
      <c r="K59" s="240"/>
      <c r="L59" s="208"/>
      <c r="M59" s="192"/>
    </row>
    <row r="60" spans="2:13" ht="15" customHeight="1">
      <c r="B60" s="203"/>
      <c r="C60" s="194"/>
      <c r="D60" s="203"/>
      <c r="E60" s="205">
        <v>2011</v>
      </c>
      <c r="F60" s="191"/>
      <c r="G60" s="191"/>
      <c r="H60" s="191"/>
      <c r="I60" s="239"/>
      <c r="J60" s="196">
        <f t="shared" si="0"/>
        <v>0</v>
      </c>
      <c r="K60" s="240"/>
      <c r="L60" s="208"/>
      <c r="M60" s="192"/>
    </row>
    <row r="61" spans="2:13" ht="12.75" customHeight="1">
      <c r="B61" s="203"/>
      <c r="C61" s="194"/>
      <c r="D61" s="203"/>
      <c r="E61" s="205">
        <v>2012</v>
      </c>
      <c r="F61" s="191"/>
      <c r="G61" s="191"/>
      <c r="H61" s="191"/>
      <c r="I61" s="239"/>
      <c r="J61" s="196">
        <f t="shared" si="0"/>
        <v>0</v>
      </c>
      <c r="K61" s="240"/>
      <c r="L61" s="208"/>
      <c r="M61" s="192"/>
    </row>
    <row r="62" spans="2:13" ht="12.75" customHeight="1">
      <c r="B62" s="204"/>
      <c r="C62" s="195"/>
      <c r="D62" s="204"/>
      <c r="E62" s="205">
        <v>2013</v>
      </c>
      <c r="F62" s="132"/>
      <c r="G62" s="132"/>
      <c r="H62" s="132"/>
      <c r="I62" s="232"/>
      <c r="J62" s="196">
        <f t="shared" si="0"/>
        <v>0</v>
      </c>
      <c r="K62" s="233"/>
      <c r="L62" s="208"/>
      <c r="M62" s="187"/>
    </row>
    <row r="63" spans="2:13" ht="15" customHeight="1">
      <c r="B63" s="178"/>
      <c r="C63" s="14"/>
      <c r="D63" s="178"/>
      <c r="E63" s="468">
        <v>2007</v>
      </c>
      <c r="F63" s="119">
        <v>125710</v>
      </c>
      <c r="G63" s="119"/>
      <c r="H63" s="119"/>
      <c r="I63" s="13"/>
      <c r="J63" s="89">
        <f t="shared" si="0"/>
        <v>125710</v>
      </c>
      <c r="K63" s="19"/>
      <c r="L63" s="36"/>
      <c r="M63" s="119"/>
    </row>
    <row r="64" spans="2:13" ht="13.5" customHeight="1">
      <c r="B64" s="179" t="s">
        <v>204</v>
      </c>
      <c r="C64" s="21" t="s">
        <v>102</v>
      </c>
      <c r="D64" s="179">
        <f>SUM(J63:J69)</f>
        <v>125710</v>
      </c>
      <c r="E64" s="91">
        <v>2008</v>
      </c>
      <c r="F64" s="119"/>
      <c r="G64" s="119"/>
      <c r="H64" s="119"/>
      <c r="I64" s="13"/>
      <c r="J64" s="89">
        <f t="shared" si="0"/>
        <v>0</v>
      </c>
      <c r="K64" s="19"/>
      <c r="L64" s="36"/>
      <c r="M64" s="108"/>
    </row>
    <row r="65" spans="2:13" ht="14.25" customHeight="1">
      <c r="B65" s="179"/>
      <c r="C65" s="21"/>
      <c r="D65" s="179"/>
      <c r="E65" s="124">
        <v>2009</v>
      </c>
      <c r="F65" s="119"/>
      <c r="G65" s="119"/>
      <c r="H65" s="119"/>
      <c r="I65" s="13"/>
      <c r="J65" s="89">
        <f t="shared" si="0"/>
        <v>0</v>
      </c>
      <c r="K65" s="19"/>
      <c r="L65" s="36"/>
      <c r="M65" s="108"/>
    </row>
    <row r="66" spans="2:13" ht="12.75" customHeight="1">
      <c r="B66" s="179"/>
      <c r="C66" s="21"/>
      <c r="D66" s="179"/>
      <c r="E66" s="15">
        <v>2010</v>
      </c>
      <c r="F66" s="119"/>
      <c r="G66" s="119"/>
      <c r="H66" s="119"/>
      <c r="I66" s="13"/>
      <c r="J66" s="89">
        <f t="shared" si="0"/>
        <v>0</v>
      </c>
      <c r="K66" s="19"/>
      <c r="L66" s="36"/>
      <c r="M66" s="108"/>
    </row>
    <row r="67" spans="2:13" ht="12.75" customHeight="1">
      <c r="B67" s="179"/>
      <c r="C67" s="21"/>
      <c r="D67" s="179"/>
      <c r="E67" s="15">
        <v>2011</v>
      </c>
      <c r="F67" s="119"/>
      <c r="G67" s="119"/>
      <c r="H67" s="119"/>
      <c r="I67" s="13"/>
      <c r="J67" s="89">
        <f t="shared" si="0"/>
        <v>0</v>
      </c>
      <c r="K67" s="19"/>
      <c r="L67" s="36"/>
      <c r="M67" s="108"/>
    </row>
    <row r="68" spans="2:13" ht="13.5" customHeight="1">
      <c r="B68" s="179"/>
      <c r="C68" s="21"/>
      <c r="D68" s="179"/>
      <c r="E68" s="15">
        <v>2012</v>
      </c>
      <c r="F68" s="119"/>
      <c r="G68" s="119"/>
      <c r="H68" s="119"/>
      <c r="I68" s="13"/>
      <c r="J68" s="89">
        <f t="shared" si="0"/>
        <v>0</v>
      </c>
      <c r="K68" s="19"/>
      <c r="L68" s="36"/>
      <c r="M68" s="108"/>
    </row>
    <row r="69" spans="2:13" ht="13.5" customHeight="1">
      <c r="B69" s="180"/>
      <c r="C69" s="123"/>
      <c r="D69" s="180"/>
      <c r="E69" s="15">
        <v>2013</v>
      </c>
      <c r="F69" s="16"/>
      <c r="G69" s="16"/>
      <c r="H69" s="16"/>
      <c r="I69" s="95"/>
      <c r="J69" s="89">
        <f t="shared" si="0"/>
        <v>0</v>
      </c>
      <c r="K69" s="113"/>
      <c r="L69" s="36"/>
      <c r="M69" s="109"/>
    </row>
    <row r="70" spans="2:13" ht="15" customHeight="1">
      <c r="B70" s="202"/>
      <c r="C70" s="537"/>
      <c r="D70" s="202"/>
      <c r="E70" s="539">
        <v>2007</v>
      </c>
      <c r="F70" s="132"/>
      <c r="G70" s="132"/>
      <c r="H70" s="132"/>
      <c r="I70" s="132"/>
      <c r="J70" s="196">
        <f t="shared" si="0"/>
        <v>0</v>
      </c>
      <c r="K70" s="132"/>
      <c r="L70" s="525"/>
      <c r="M70" s="191"/>
    </row>
    <row r="71" spans="2:13" ht="15" customHeight="1">
      <c r="B71" s="203" t="s">
        <v>205</v>
      </c>
      <c r="C71" s="194" t="s">
        <v>47</v>
      </c>
      <c r="D71" s="203">
        <f>SUM(J70:J76)</f>
        <v>378000</v>
      </c>
      <c r="E71" s="344">
        <v>2008</v>
      </c>
      <c r="F71" s="187">
        <v>378000</v>
      </c>
      <c r="G71" s="187"/>
      <c r="H71" s="187"/>
      <c r="I71" s="188"/>
      <c r="J71" s="196">
        <f t="shared" si="0"/>
        <v>378000</v>
      </c>
      <c r="K71" s="132"/>
      <c r="L71" s="208"/>
      <c r="M71" s="192"/>
    </row>
    <row r="72" spans="2:13" ht="15" customHeight="1">
      <c r="B72" s="203"/>
      <c r="C72" s="343"/>
      <c r="D72" s="203"/>
      <c r="E72" s="211">
        <v>2009</v>
      </c>
      <c r="F72" s="132"/>
      <c r="G72" s="132"/>
      <c r="H72" s="132"/>
      <c r="I72" s="132"/>
      <c r="J72" s="196">
        <f t="shared" si="0"/>
        <v>0</v>
      </c>
      <c r="K72" s="132"/>
      <c r="L72" s="208"/>
      <c r="M72" s="192"/>
    </row>
    <row r="73" spans="2:13" ht="15" customHeight="1">
      <c r="B73" s="203"/>
      <c r="C73" s="343"/>
      <c r="D73" s="203"/>
      <c r="E73" s="205">
        <v>2010</v>
      </c>
      <c r="F73" s="132"/>
      <c r="G73" s="132"/>
      <c r="H73" s="132"/>
      <c r="I73" s="132"/>
      <c r="J73" s="196">
        <f t="shared" si="0"/>
        <v>0</v>
      </c>
      <c r="K73" s="132"/>
      <c r="L73" s="208"/>
      <c r="M73" s="192"/>
    </row>
    <row r="74" spans="2:13" ht="12" customHeight="1">
      <c r="B74" s="203"/>
      <c r="C74" s="343"/>
      <c r="D74" s="203"/>
      <c r="E74" s="205">
        <v>2011</v>
      </c>
      <c r="F74" s="132"/>
      <c r="G74" s="132"/>
      <c r="H74" s="132"/>
      <c r="I74" s="132"/>
      <c r="J74" s="196">
        <f t="shared" si="0"/>
        <v>0</v>
      </c>
      <c r="K74" s="132"/>
      <c r="L74" s="208"/>
      <c r="M74" s="192"/>
    </row>
    <row r="75" spans="2:13" ht="12.75" customHeight="1">
      <c r="B75" s="203"/>
      <c r="C75" s="343"/>
      <c r="D75" s="203"/>
      <c r="E75" s="205">
        <v>2012</v>
      </c>
      <c r="F75" s="132"/>
      <c r="G75" s="132"/>
      <c r="H75" s="132"/>
      <c r="I75" s="132"/>
      <c r="J75" s="196">
        <f t="shared" si="0"/>
        <v>0</v>
      </c>
      <c r="K75" s="132"/>
      <c r="L75" s="208"/>
      <c r="M75" s="192"/>
    </row>
    <row r="76" spans="2:13" ht="12.75" customHeight="1">
      <c r="B76" s="204"/>
      <c r="C76" s="538"/>
      <c r="D76" s="204"/>
      <c r="E76" s="205">
        <v>2013</v>
      </c>
      <c r="F76" s="132"/>
      <c r="G76" s="132"/>
      <c r="H76" s="132"/>
      <c r="I76" s="132"/>
      <c r="J76" s="196">
        <f t="shared" si="0"/>
        <v>0</v>
      </c>
      <c r="K76" s="132"/>
      <c r="L76" s="208"/>
      <c r="M76" s="187"/>
    </row>
    <row r="77" spans="2:13" ht="15" customHeight="1">
      <c r="B77" s="178"/>
      <c r="C77" s="14"/>
      <c r="D77" s="178"/>
      <c r="E77" s="91">
        <v>2007</v>
      </c>
      <c r="F77" s="109"/>
      <c r="G77" s="109"/>
      <c r="H77" s="109"/>
      <c r="I77" s="120"/>
      <c r="J77" s="89">
        <f t="shared" si="0"/>
        <v>0</v>
      </c>
      <c r="K77" s="121"/>
      <c r="L77" s="36"/>
      <c r="M77" s="108"/>
    </row>
    <row r="78" spans="2:13" ht="15" customHeight="1">
      <c r="B78" s="179" t="s">
        <v>206</v>
      </c>
      <c r="C78" s="339" t="s">
        <v>48</v>
      </c>
      <c r="D78" s="179">
        <f>SUM(J77:J83)</f>
        <v>388800</v>
      </c>
      <c r="E78" s="91">
        <v>2008</v>
      </c>
      <c r="F78" s="109">
        <v>388800</v>
      </c>
      <c r="G78" s="109"/>
      <c r="H78" s="109"/>
      <c r="I78" s="120"/>
      <c r="J78" s="89">
        <f t="shared" si="0"/>
        <v>388800</v>
      </c>
      <c r="K78" s="113"/>
      <c r="L78" s="36"/>
      <c r="M78" s="108"/>
    </row>
    <row r="79" spans="2:13" ht="15" customHeight="1">
      <c r="B79" s="179"/>
      <c r="C79" s="21"/>
      <c r="D79" s="179"/>
      <c r="E79" s="124">
        <v>2009</v>
      </c>
      <c r="F79" s="16"/>
      <c r="G79" s="16"/>
      <c r="H79" s="16"/>
      <c r="I79" s="95"/>
      <c r="J79" s="89">
        <f t="shared" si="0"/>
        <v>0</v>
      </c>
      <c r="K79" s="113"/>
      <c r="L79" s="36"/>
      <c r="M79" s="108"/>
    </row>
    <row r="80" spans="2:13" ht="12.75" customHeight="1">
      <c r="B80" s="179"/>
      <c r="C80" s="21"/>
      <c r="D80" s="179"/>
      <c r="E80" s="15">
        <v>2010</v>
      </c>
      <c r="F80" s="16"/>
      <c r="G80" s="16"/>
      <c r="H80" s="16"/>
      <c r="I80" s="95"/>
      <c r="J80" s="89">
        <f t="shared" si="0"/>
        <v>0</v>
      </c>
      <c r="K80" s="113"/>
      <c r="L80" s="36"/>
      <c r="M80" s="108"/>
    </row>
    <row r="81" spans="2:13" ht="12" customHeight="1">
      <c r="B81" s="179"/>
      <c r="C81" s="21"/>
      <c r="D81" s="179"/>
      <c r="E81" s="15">
        <v>2011</v>
      </c>
      <c r="F81" s="16"/>
      <c r="G81" s="16"/>
      <c r="H81" s="16"/>
      <c r="I81" s="95"/>
      <c r="J81" s="89">
        <f t="shared" si="0"/>
        <v>0</v>
      </c>
      <c r="K81" s="113"/>
      <c r="L81" s="36"/>
      <c r="M81" s="108"/>
    </row>
    <row r="82" spans="2:13" ht="13.5" customHeight="1">
      <c r="B82" s="179"/>
      <c r="C82" s="21"/>
      <c r="D82" s="179"/>
      <c r="E82" s="15">
        <v>2012</v>
      </c>
      <c r="F82" s="16"/>
      <c r="G82" s="16"/>
      <c r="H82" s="16"/>
      <c r="I82" s="95"/>
      <c r="J82" s="89">
        <f t="shared" si="0"/>
        <v>0</v>
      </c>
      <c r="K82" s="113"/>
      <c r="L82" s="36"/>
      <c r="M82" s="108"/>
    </row>
    <row r="83" spans="2:13" ht="12" customHeight="1">
      <c r="B83" s="180"/>
      <c r="C83" s="123"/>
      <c r="D83" s="180"/>
      <c r="E83" s="15">
        <v>2013</v>
      </c>
      <c r="F83" s="16"/>
      <c r="G83" s="16"/>
      <c r="H83" s="16"/>
      <c r="I83" s="95"/>
      <c r="J83" s="89">
        <f t="shared" si="0"/>
        <v>0</v>
      </c>
      <c r="K83" s="113"/>
      <c r="L83" s="36"/>
      <c r="M83" s="109"/>
    </row>
    <row r="84" spans="2:13" ht="12.75" customHeight="1">
      <c r="B84" s="482"/>
      <c r="C84" s="194"/>
      <c r="D84" s="248"/>
      <c r="E84" s="206">
        <v>2007</v>
      </c>
      <c r="F84" s="132"/>
      <c r="G84" s="132"/>
      <c r="H84" s="132"/>
      <c r="I84" s="232"/>
      <c r="J84" s="196">
        <f t="shared" si="0"/>
        <v>0</v>
      </c>
      <c r="K84" s="233"/>
      <c r="L84" s="208"/>
      <c r="M84" s="192"/>
    </row>
    <row r="85" spans="2:13" ht="15" customHeight="1">
      <c r="B85" s="482" t="s">
        <v>207</v>
      </c>
      <c r="C85" s="338" t="s">
        <v>49</v>
      </c>
      <c r="D85" s="203">
        <f>SUM(J84:J90)</f>
        <v>216000</v>
      </c>
      <c r="E85" s="206">
        <v>2008</v>
      </c>
      <c r="F85" s="187">
        <v>216000</v>
      </c>
      <c r="G85" s="187"/>
      <c r="H85" s="187"/>
      <c r="I85" s="188"/>
      <c r="J85" s="196">
        <f t="shared" si="0"/>
        <v>216000</v>
      </c>
      <c r="K85" s="233"/>
      <c r="L85" s="208"/>
      <c r="M85" s="192"/>
    </row>
    <row r="86" spans="2:13" ht="15" customHeight="1">
      <c r="B86" s="482"/>
      <c r="C86" s="194" t="s">
        <v>262</v>
      </c>
      <c r="D86" s="248"/>
      <c r="E86" s="211">
        <v>2009</v>
      </c>
      <c r="F86" s="132"/>
      <c r="G86" s="132"/>
      <c r="H86" s="132"/>
      <c r="I86" s="232"/>
      <c r="J86" s="196">
        <f t="shared" si="0"/>
        <v>0</v>
      </c>
      <c r="K86" s="233"/>
      <c r="L86" s="208"/>
      <c r="M86" s="192"/>
    </row>
    <row r="87" spans="2:13" ht="15" customHeight="1">
      <c r="B87" s="482"/>
      <c r="C87" s="194"/>
      <c r="D87" s="248"/>
      <c r="E87" s="205">
        <v>2010</v>
      </c>
      <c r="F87" s="132"/>
      <c r="G87" s="132"/>
      <c r="H87" s="132"/>
      <c r="I87" s="232"/>
      <c r="J87" s="196">
        <f t="shared" si="0"/>
        <v>0</v>
      </c>
      <c r="K87" s="233"/>
      <c r="L87" s="208"/>
      <c r="M87" s="192"/>
    </row>
    <row r="88" spans="2:13" ht="12" customHeight="1">
      <c r="B88" s="482"/>
      <c r="C88" s="194"/>
      <c r="D88" s="248"/>
      <c r="E88" s="205">
        <v>2011</v>
      </c>
      <c r="F88" s="132"/>
      <c r="G88" s="132"/>
      <c r="H88" s="132"/>
      <c r="I88" s="232"/>
      <c r="J88" s="196">
        <f t="shared" si="0"/>
        <v>0</v>
      </c>
      <c r="K88" s="233"/>
      <c r="L88" s="208"/>
      <c r="M88" s="192"/>
    </row>
    <row r="89" spans="2:13" ht="12.75" customHeight="1">
      <c r="B89" s="482"/>
      <c r="C89" s="194"/>
      <c r="D89" s="248"/>
      <c r="E89" s="205">
        <v>2012</v>
      </c>
      <c r="F89" s="132"/>
      <c r="G89" s="132"/>
      <c r="H89" s="132"/>
      <c r="I89" s="232"/>
      <c r="J89" s="196">
        <f t="shared" si="0"/>
        <v>0</v>
      </c>
      <c r="K89" s="233"/>
      <c r="L89" s="208"/>
      <c r="M89" s="192"/>
    </row>
    <row r="90" spans="2:13" ht="13.5" customHeight="1">
      <c r="B90" s="482"/>
      <c r="C90" s="194"/>
      <c r="D90" s="248"/>
      <c r="E90" s="205">
        <v>2013</v>
      </c>
      <c r="F90" s="132"/>
      <c r="G90" s="132"/>
      <c r="H90" s="132"/>
      <c r="I90" s="232"/>
      <c r="J90" s="196">
        <f t="shared" si="0"/>
        <v>0</v>
      </c>
      <c r="K90" s="233"/>
      <c r="L90" s="208"/>
      <c r="M90" s="192"/>
    </row>
    <row r="91" spans="2:13" ht="15" customHeight="1">
      <c r="B91" s="178"/>
      <c r="C91" s="14"/>
      <c r="D91" s="178"/>
      <c r="E91" s="91">
        <v>2007</v>
      </c>
      <c r="F91" s="16"/>
      <c r="G91" s="16"/>
      <c r="H91" s="16"/>
      <c r="I91" s="95"/>
      <c r="J91" s="89">
        <f t="shared" si="0"/>
        <v>0</v>
      </c>
      <c r="K91" s="113"/>
      <c r="L91" s="36"/>
      <c r="M91" s="119"/>
    </row>
    <row r="92" spans="2:13" ht="15" customHeight="1">
      <c r="B92" s="179" t="s">
        <v>208</v>
      </c>
      <c r="C92" s="21" t="s">
        <v>56</v>
      </c>
      <c r="D92" s="181">
        <f>SUM(J91:J97)</f>
        <v>397000</v>
      </c>
      <c r="E92" s="91">
        <v>2008</v>
      </c>
      <c r="F92" s="16">
        <v>397000</v>
      </c>
      <c r="G92" s="16"/>
      <c r="H92" s="16"/>
      <c r="I92" s="95"/>
      <c r="J92" s="89">
        <f t="shared" si="0"/>
        <v>397000</v>
      </c>
      <c r="K92" s="113"/>
      <c r="L92" s="36"/>
      <c r="M92" s="108"/>
    </row>
    <row r="93" spans="2:13" ht="14.25" customHeight="1">
      <c r="B93" s="179"/>
      <c r="C93" s="21"/>
      <c r="D93" s="179"/>
      <c r="E93" s="124">
        <v>2009</v>
      </c>
      <c r="F93" s="16"/>
      <c r="G93" s="16"/>
      <c r="H93" s="16"/>
      <c r="I93" s="95"/>
      <c r="J93" s="89">
        <f t="shared" si="0"/>
        <v>0</v>
      </c>
      <c r="K93" s="113"/>
      <c r="L93" s="36"/>
      <c r="M93" s="108"/>
    </row>
    <row r="94" spans="2:13" ht="12.75" customHeight="1">
      <c r="B94" s="179"/>
      <c r="C94" s="21"/>
      <c r="D94" s="179"/>
      <c r="E94" s="15">
        <v>2010</v>
      </c>
      <c r="F94" s="16"/>
      <c r="G94" s="16"/>
      <c r="H94" s="16"/>
      <c r="I94" s="95"/>
      <c r="J94" s="89">
        <f t="shared" si="0"/>
        <v>0</v>
      </c>
      <c r="K94" s="113"/>
      <c r="L94" s="36"/>
      <c r="M94" s="108"/>
    </row>
    <row r="95" spans="2:13" ht="12.75" customHeight="1">
      <c r="B95" s="179"/>
      <c r="C95" s="21"/>
      <c r="D95" s="179"/>
      <c r="E95" s="15">
        <v>2011</v>
      </c>
      <c r="F95" s="16"/>
      <c r="G95" s="16"/>
      <c r="H95" s="16"/>
      <c r="I95" s="95"/>
      <c r="J95" s="89">
        <f aca="true" t="shared" si="1" ref="J95:J118">SUM(F95:I95)</f>
        <v>0</v>
      </c>
      <c r="K95" s="113"/>
      <c r="L95" s="36"/>
      <c r="M95" s="108"/>
    </row>
    <row r="96" spans="2:13" ht="12.75" customHeight="1">
      <c r="B96" s="179"/>
      <c r="C96" s="21"/>
      <c r="D96" s="179"/>
      <c r="E96" s="15">
        <v>2012</v>
      </c>
      <c r="F96" s="16"/>
      <c r="G96" s="16"/>
      <c r="H96" s="16"/>
      <c r="I96" s="95"/>
      <c r="J96" s="89">
        <f t="shared" si="1"/>
        <v>0</v>
      </c>
      <c r="K96" s="113"/>
      <c r="L96" s="36"/>
      <c r="M96" s="108"/>
    </row>
    <row r="97" spans="2:13" ht="15" customHeight="1">
      <c r="B97" s="180"/>
      <c r="C97" s="123"/>
      <c r="D97" s="180"/>
      <c r="E97" s="15">
        <v>2013</v>
      </c>
      <c r="F97" s="16"/>
      <c r="G97" s="16"/>
      <c r="H97" s="16"/>
      <c r="I97" s="95"/>
      <c r="J97" s="89">
        <f t="shared" si="1"/>
        <v>0</v>
      </c>
      <c r="K97" s="113"/>
      <c r="L97" s="36"/>
      <c r="M97" s="109"/>
    </row>
    <row r="98" spans="2:13" ht="13.5" customHeight="1">
      <c r="B98" s="202"/>
      <c r="C98" s="193"/>
      <c r="D98" s="202"/>
      <c r="E98" s="206">
        <v>2007</v>
      </c>
      <c r="F98" s="132"/>
      <c r="G98" s="132"/>
      <c r="H98" s="132"/>
      <c r="I98" s="232"/>
      <c r="J98" s="196">
        <f t="shared" si="1"/>
        <v>0</v>
      </c>
      <c r="K98" s="233"/>
      <c r="L98" s="208"/>
      <c r="M98" s="191"/>
    </row>
    <row r="99" spans="2:13" ht="15" customHeight="1">
      <c r="B99" s="203" t="s">
        <v>209</v>
      </c>
      <c r="C99" s="194" t="s">
        <v>164</v>
      </c>
      <c r="D99" s="318">
        <f>SUM(J98:J104)</f>
        <v>431000</v>
      </c>
      <c r="E99" s="206">
        <v>2008</v>
      </c>
      <c r="F99" s="132"/>
      <c r="G99" s="132"/>
      <c r="H99" s="132"/>
      <c r="I99" s="232"/>
      <c r="J99" s="196">
        <f t="shared" si="1"/>
        <v>0</v>
      </c>
      <c r="K99" s="233"/>
      <c r="L99" s="208"/>
      <c r="M99" s="192"/>
    </row>
    <row r="100" spans="2:13" ht="15" customHeight="1">
      <c r="B100" s="203"/>
      <c r="C100" s="194" t="s">
        <v>146</v>
      </c>
      <c r="D100" s="540"/>
      <c r="E100" s="211">
        <v>2009</v>
      </c>
      <c r="F100" s="132">
        <v>431000</v>
      </c>
      <c r="G100" s="132"/>
      <c r="H100" s="132"/>
      <c r="I100" s="232"/>
      <c r="J100" s="196">
        <f t="shared" si="1"/>
        <v>431000</v>
      </c>
      <c r="K100" s="233"/>
      <c r="L100" s="208"/>
      <c r="M100" s="192"/>
    </row>
    <row r="101" spans="2:13" ht="15" customHeight="1">
      <c r="B101" s="203"/>
      <c r="C101" s="194" t="s">
        <v>136</v>
      </c>
      <c r="D101" s="203"/>
      <c r="E101" s="205">
        <v>2010</v>
      </c>
      <c r="F101" s="132"/>
      <c r="G101" s="132"/>
      <c r="H101" s="132"/>
      <c r="I101" s="232"/>
      <c r="J101" s="196">
        <f t="shared" si="1"/>
        <v>0</v>
      </c>
      <c r="K101" s="233"/>
      <c r="L101" s="208"/>
      <c r="M101" s="192"/>
    </row>
    <row r="102" spans="2:13" ht="15" customHeight="1">
      <c r="B102" s="203"/>
      <c r="C102" s="194"/>
      <c r="D102" s="203"/>
      <c r="E102" s="205">
        <v>2011</v>
      </c>
      <c r="F102" s="132"/>
      <c r="G102" s="132"/>
      <c r="H102" s="132"/>
      <c r="I102" s="232"/>
      <c r="J102" s="196">
        <f t="shared" si="1"/>
        <v>0</v>
      </c>
      <c r="K102" s="233"/>
      <c r="L102" s="208"/>
      <c r="M102" s="192"/>
    </row>
    <row r="103" spans="2:13" ht="15" customHeight="1">
      <c r="B103" s="203"/>
      <c r="C103" s="194"/>
      <c r="D103" s="203"/>
      <c r="E103" s="205">
        <v>2012</v>
      </c>
      <c r="F103" s="132"/>
      <c r="G103" s="132"/>
      <c r="H103" s="132"/>
      <c r="I103" s="232"/>
      <c r="J103" s="196">
        <f t="shared" si="1"/>
        <v>0</v>
      </c>
      <c r="K103" s="233"/>
      <c r="L103" s="208"/>
      <c r="M103" s="192"/>
    </row>
    <row r="104" spans="2:13" ht="15" customHeight="1">
      <c r="B104" s="204"/>
      <c r="C104" s="195"/>
      <c r="D104" s="204"/>
      <c r="E104" s="205">
        <v>2013</v>
      </c>
      <c r="F104" s="132"/>
      <c r="G104" s="132"/>
      <c r="H104" s="132"/>
      <c r="I104" s="232"/>
      <c r="J104" s="196">
        <f t="shared" si="1"/>
        <v>0</v>
      </c>
      <c r="K104" s="233"/>
      <c r="L104" s="208"/>
      <c r="M104" s="187"/>
    </row>
    <row r="105" spans="2:13" ht="15" customHeight="1">
      <c r="B105" s="178"/>
      <c r="C105" s="14"/>
      <c r="D105" s="178"/>
      <c r="E105" s="91">
        <v>2007</v>
      </c>
      <c r="F105" s="16"/>
      <c r="G105" s="16"/>
      <c r="H105" s="16"/>
      <c r="I105" s="95"/>
      <c r="J105" s="89">
        <f t="shared" si="1"/>
        <v>0</v>
      </c>
      <c r="K105" s="113"/>
      <c r="L105" s="36"/>
      <c r="M105" s="119"/>
    </row>
    <row r="106" spans="2:13" ht="14.25" customHeight="1">
      <c r="B106" s="179" t="s">
        <v>210</v>
      </c>
      <c r="C106" s="21" t="s">
        <v>189</v>
      </c>
      <c r="D106" s="181">
        <f>SUM(J105:J111)</f>
        <v>359000</v>
      </c>
      <c r="E106" s="91">
        <v>2008</v>
      </c>
      <c r="F106" s="16"/>
      <c r="G106" s="16"/>
      <c r="H106" s="16"/>
      <c r="I106" s="95"/>
      <c r="J106" s="89">
        <f t="shared" si="1"/>
        <v>0</v>
      </c>
      <c r="K106" s="113"/>
      <c r="L106" s="36"/>
      <c r="M106" s="108"/>
    </row>
    <row r="107" spans="2:13" ht="15" customHeight="1">
      <c r="B107" s="179"/>
      <c r="C107" s="21"/>
      <c r="D107" s="179"/>
      <c r="E107" s="124">
        <v>2009</v>
      </c>
      <c r="F107" s="16">
        <v>359000</v>
      </c>
      <c r="G107" s="16"/>
      <c r="H107" s="16"/>
      <c r="I107" s="95"/>
      <c r="J107" s="89">
        <f t="shared" si="1"/>
        <v>359000</v>
      </c>
      <c r="K107" s="113"/>
      <c r="L107" s="36"/>
      <c r="M107" s="108"/>
    </row>
    <row r="108" spans="2:13" ht="15" customHeight="1">
      <c r="B108" s="179"/>
      <c r="C108" s="21"/>
      <c r="D108" s="179"/>
      <c r="E108" s="15">
        <v>2010</v>
      </c>
      <c r="F108" s="16"/>
      <c r="G108" s="16"/>
      <c r="H108" s="16"/>
      <c r="I108" s="95"/>
      <c r="J108" s="89">
        <f t="shared" si="1"/>
        <v>0</v>
      </c>
      <c r="K108" s="113"/>
      <c r="L108" s="36"/>
      <c r="M108" s="108"/>
    </row>
    <row r="109" spans="2:13" ht="13.5" customHeight="1">
      <c r="B109" s="179"/>
      <c r="C109" s="21"/>
      <c r="D109" s="179"/>
      <c r="E109" s="15">
        <v>2011</v>
      </c>
      <c r="F109" s="16"/>
      <c r="G109" s="16"/>
      <c r="H109" s="16"/>
      <c r="I109" s="95"/>
      <c r="J109" s="89">
        <f t="shared" si="1"/>
        <v>0</v>
      </c>
      <c r="K109" s="113"/>
      <c r="L109" s="36"/>
      <c r="M109" s="108"/>
    </row>
    <row r="110" spans="2:13" ht="13.5" customHeight="1">
      <c r="B110" s="179"/>
      <c r="C110" s="21"/>
      <c r="D110" s="179"/>
      <c r="E110" s="15">
        <v>2012</v>
      </c>
      <c r="F110" s="16"/>
      <c r="G110" s="16"/>
      <c r="H110" s="16"/>
      <c r="I110" s="95"/>
      <c r="J110" s="89">
        <f t="shared" si="1"/>
        <v>0</v>
      </c>
      <c r="K110" s="113"/>
      <c r="L110" s="36"/>
      <c r="M110" s="108"/>
    </row>
    <row r="111" spans="2:13" ht="13.5" customHeight="1">
      <c r="B111" s="180"/>
      <c r="C111" s="123"/>
      <c r="D111" s="180"/>
      <c r="E111" s="15">
        <v>2013</v>
      </c>
      <c r="F111" s="16"/>
      <c r="G111" s="16"/>
      <c r="H111" s="16"/>
      <c r="I111" s="95"/>
      <c r="J111" s="89">
        <f t="shared" si="1"/>
        <v>0</v>
      </c>
      <c r="K111" s="113"/>
      <c r="L111" s="36"/>
      <c r="M111" s="109"/>
    </row>
    <row r="112" spans="2:13" ht="13.5" customHeight="1">
      <c r="B112" s="409"/>
      <c r="C112" s="408"/>
      <c r="D112" s="409"/>
      <c r="E112" s="51">
        <v>2007</v>
      </c>
      <c r="F112" s="410"/>
      <c r="G112" s="410"/>
      <c r="H112" s="410"/>
      <c r="I112" s="411"/>
      <c r="J112" s="412">
        <f t="shared" si="1"/>
        <v>0</v>
      </c>
      <c r="K112" s="116"/>
      <c r="L112" s="54"/>
      <c r="M112" s="177"/>
    </row>
    <row r="113" spans="2:13" ht="12.75" customHeight="1">
      <c r="B113" s="415" t="s">
        <v>211</v>
      </c>
      <c r="C113" s="345" t="s">
        <v>127</v>
      </c>
      <c r="D113" s="413">
        <f>SUM(J112:J118)</f>
        <v>558500</v>
      </c>
      <c r="E113" s="51">
        <v>2008</v>
      </c>
      <c r="F113" s="410"/>
      <c r="G113" s="410"/>
      <c r="H113" s="410"/>
      <c r="I113" s="411"/>
      <c r="J113" s="412">
        <f t="shared" si="1"/>
        <v>0</v>
      </c>
      <c r="K113" s="116"/>
      <c r="L113" s="54"/>
      <c r="M113" s="117"/>
    </row>
    <row r="114" spans="2:13" ht="15" customHeight="1">
      <c r="B114" s="415"/>
      <c r="C114" s="345" t="s">
        <v>128</v>
      </c>
      <c r="D114" s="414"/>
      <c r="E114" s="57">
        <v>2009</v>
      </c>
      <c r="F114" s="410">
        <v>558500</v>
      </c>
      <c r="G114" s="410"/>
      <c r="H114" s="410"/>
      <c r="I114" s="411"/>
      <c r="J114" s="412">
        <f t="shared" si="1"/>
        <v>558500</v>
      </c>
      <c r="K114" s="116"/>
      <c r="L114" s="54"/>
      <c r="M114" s="117"/>
    </row>
    <row r="115" spans="2:13" ht="12.75" customHeight="1">
      <c r="B115" s="415"/>
      <c r="C115" s="345"/>
      <c r="D115" s="415"/>
      <c r="E115" s="416">
        <v>2010</v>
      </c>
      <c r="F115" s="410"/>
      <c r="G115" s="410"/>
      <c r="H115" s="410"/>
      <c r="I115" s="411"/>
      <c r="J115" s="412">
        <f t="shared" si="1"/>
        <v>0</v>
      </c>
      <c r="K115" s="116"/>
      <c r="L115" s="54"/>
      <c r="M115" s="117"/>
    </row>
    <row r="116" spans="2:13" ht="13.5" customHeight="1">
      <c r="B116" s="415"/>
      <c r="C116" s="345"/>
      <c r="D116" s="415"/>
      <c r="E116" s="416">
        <v>2011</v>
      </c>
      <c r="F116" s="410"/>
      <c r="G116" s="410"/>
      <c r="H116" s="410"/>
      <c r="I116" s="411"/>
      <c r="J116" s="412">
        <f t="shared" si="1"/>
        <v>0</v>
      </c>
      <c r="K116" s="116"/>
      <c r="L116" s="54"/>
      <c r="M116" s="117"/>
    </row>
    <row r="117" spans="2:13" ht="15" customHeight="1">
      <c r="B117" s="415"/>
      <c r="C117" s="345"/>
      <c r="D117" s="415"/>
      <c r="E117" s="416">
        <v>2012</v>
      </c>
      <c r="F117" s="410"/>
      <c r="G117" s="410"/>
      <c r="H117" s="410"/>
      <c r="I117" s="411"/>
      <c r="J117" s="412">
        <f t="shared" si="1"/>
        <v>0</v>
      </c>
      <c r="K117" s="116"/>
      <c r="L117" s="54"/>
      <c r="M117" s="117"/>
    </row>
    <row r="118" spans="2:13" ht="15" customHeight="1">
      <c r="B118" s="418"/>
      <c r="C118" s="417"/>
      <c r="D118" s="418"/>
      <c r="E118" s="416">
        <v>2013</v>
      </c>
      <c r="F118" s="410"/>
      <c r="G118" s="410"/>
      <c r="H118" s="410"/>
      <c r="I118" s="411"/>
      <c r="J118" s="412">
        <f t="shared" si="1"/>
        <v>0</v>
      </c>
      <c r="K118" s="116"/>
      <c r="L118" s="54"/>
      <c r="M118" s="118"/>
    </row>
    <row r="119" spans="2:13" ht="15" customHeight="1">
      <c r="B119" s="481"/>
      <c r="C119" s="114"/>
      <c r="D119" s="115"/>
      <c r="E119" s="91">
        <v>2007</v>
      </c>
      <c r="F119" s="16"/>
      <c r="G119" s="16"/>
      <c r="H119" s="16"/>
      <c r="I119" s="95"/>
      <c r="J119" s="89">
        <f aca="true" t="shared" si="2" ref="J119:J146">SUM(F119:I119)</f>
        <v>0</v>
      </c>
      <c r="K119" s="113"/>
      <c r="L119" s="36"/>
      <c r="M119" s="108"/>
    </row>
    <row r="120" spans="2:13" ht="13.5" customHeight="1">
      <c r="B120" s="481" t="s">
        <v>212</v>
      </c>
      <c r="C120" s="21" t="s">
        <v>125</v>
      </c>
      <c r="D120" s="228">
        <f>SUM(J119:J125)</f>
        <v>397000</v>
      </c>
      <c r="E120" s="91">
        <v>2008</v>
      </c>
      <c r="F120" s="16"/>
      <c r="G120" s="16"/>
      <c r="H120" s="16"/>
      <c r="I120" s="95"/>
      <c r="J120" s="89">
        <f t="shared" si="2"/>
        <v>0</v>
      </c>
      <c r="K120" s="113"/>
      <c r="L120" s="36"/>
      <c r="M120" s="108"/>
    </row>
    <row r="121" spans="2:13" ht="13.5" customHeight="1">
      <c r="B121" s="481"/>
      <c r="C121" s="21" t="s">
        <v>165</v>
      </c>
      <c r="D121" s="115"/>
      <c r="E121" s="124">
        <v>2009</v>
      </c>
      <c r="F121" s="16"/>
      <c r="G121" s="16"/>
      <c r="H121" s="16"/>
      <c r="I121" s="95"/>
      <c r="J121" s="89">
        <f t="shared" si="2"/>
        <v>0</v>
      </c>
      <c r="K121" s="113"/>
      <c r="L121" s="36"/>
      <c r="M121" s="108"/>
    </row>
    <row r="122" spans="2:13" ht="15" customHeight="1">
      <c r="B122" s="481"/>
      <c r="C122" s="21"/>
      <c r="D122" s="115"/>
      <c r="E122" s="15">
        <v>2010</v>
      </c>
      <c r="F122" s="16">
        <v>397000</v>
      </c>
      <c r="G122" s="16"/>
      <c r="H122" s="16"/>
      <c r="I122" s="95"/>
      <c r="J122" s="89">
        <f t="shared" si="2"/>
        <v>397000</v>
      </c>
      <c r="K122" s="113"/>
      <c r="L122" s="36"/>
      <c r="M122" s="108"/>
    </row>
    <row r="123" spans="2:13" ht="15" customHeight="1">
      <c r="B123" s="481"/>
      <c r="C123" s="21"/>
      <c r="D123" s="115"/>
      <c r="E123" s="15">
        <v>2011</v>
      </c>
      <c r="F123" s="16"/>
      <c r="G123" s="16"/>
      <c r="H123" s="16"/>
      <c r="I123" s="95"/>
      <c r="J123" s="89">
        <f t="shared" si="2"/>
        <v>0</v>
      </c>
      <c r="K123" s="113"/>
      <c r="L123" s="36"/>
      <c r="M123" s="108"/>
    </row>
    <row r="124" spans="2:13" ht="12.75" customHeight="1">
      <c r="B124" s="481"/>
      <c r="C124" s="21"/>
      <c r="D124" s="115"/>
      <c r="E124" s="15">
        <v>2012</v>
      </c>
      <c r="F124" s="16"/>
      <c r="G124" s="16"/>
      <c r="H124" s="16"/>
      <c r="I124" s="95"/>
      <c r="J124" s="89">
        <f t="shared" si="2"/>
        <v>0</v>
      </c>
      <c r="K124" s="113"/>
      <c r="L124" s="36"/>
      <c r="M124" s="108"/>
    </row>
    <row r="125" spans="2:13" ht="13.5" customHeight="1">
      <c r="B125" s="481"/>
      <c r="C125" s="21"/>
      <c r="D125" s="115"/>
      <c r="E125" s="15">
        <v>2013</v>
      </c>
      <c r="F125" s="16"/>
      <c r="G125" s="16"/>
      <c r="H125" s="16"/>
      <c r="I125" s="95"/>
      <c r="J125" s="89">
        <f t="shared" si="2"/>
        <v>0</v>
      </c>
      <c r="K125" s="113"/>
      <c r="L125" s="36"/>
      <c r="M125" s="108"/>
    </row>
    <row r="126" spans="2:13" ht="14.25" customHeight="1">
      <c r="B126" s="409"/>
      <c r="C126" s="408"/>
      <c r="D126" s="409"/>
      <c r="E126" s="51">
        <v>2007</v>
      </c>
      <c r="F126" s="410"/>
      <c r="G126" s="410"/>
      <c r="H126" s="410"/>
      <c r="I126" s="411"/>
      <c r="J126" s="412">
        <f t="shared" si="2"/>
        <v>0</v>
      </c>
      <c r="K126" s="116"/>
      <c r="L126" s="54"/>
      <c r="M126" s="177"/>
    </row>
    <row r="127" spans="2:13" ht="12.75" customHeight="1">
      <c r="B127" s="415" t="s">
        <v>213</v>
      </c>
      <c r="C127" s="345" t="s">
        <v>166</v>
      </c>
      <c r="D127" s="413">
        <f>SUM(J126:J132)</f>
        <v>1170000</v>
      </c>
      <c r="E127" s="51">
        <v>2008</v>
      </c>
      <c r="F127" s="410"/>
      <c r="G127" s="410"/>
      <c r="H127" s="410"/>
      <c r="I127" s="411"/>
      <c r="J127" s="412">
        <f t="shared" si="2"/>
        <v>0</v>
      </c>
      <c r="K127" s="116"/>
      <c r="L127" s="54"/>
      <c r="M127" s="117"/>
    </row>
    <row r="128" spans="2:13" ht="13.5" customHeight="1">
      <c r="B128" s="415"/>
      <c r="C128" s="345" t="s">
        <v>50</v>
      </c>
      <c r="D128" s="413"/>
      <c r="E128" s="57">
        <v>2009</v>
      </c>
      <c r="F128" s="410"/>
      <c r="G128" s="410"/>
      <c r="H128" s="410"/>
      <c r="I128" s="411"/>
      <c r="J128" s="412">
        <f t="shared" si="2"/>
        <v>0</v>
      </c>
      <c r="K128" s="116"/>
      <c r="L128" s="54"/>
      <c r="M128" s="117"/>
    </row>
    <row r="129" spans="2:13" ht="13.5" customHeight="1">
      <c r="B129" s="415"/>
      <c r="C129" s="345" t="s">
        <v>51</v>
      </c>
      <c r="D129" s="414"/>
      <c r="E129" s="416">
        <v>2010</v>
      </c>
      <c r="F129" s="410"/>
      <c r="G129" s="410"/>
      <c r="H129" s="410"/>
      <c r="I129" s="411"/>
      <c r="J129" s="412">
        <f t="shared" si="2"/>
        <v>0</v>
      </c>
      <c r="K129" s="116"/>
      <c r="L129" s="54"/>
      <c r="M129" s="117"/>
    </row>
    <row r="130" spans="2:13" ht="13.5" customHeight="1">
      <c r="B130" s="415"/>
      <c r="C130" s="345" t="s">
        <v>167</v>
      </c>
      <c r="D130" s="414"/>
      <c r="E130" s="416">
        <v>2011</v>
      </c>
      <c r="F130" s="410"/>
      <c r="G130" s="410"/>
      <c r="H130" s="410"/>
      <c r="I130" s="411"/>
      <c r="J130" s="412">
        <f t="shared" si="2"/>
        <v>0</v>
      </c>
      <c r="K130" s="116"/>
      <c r="L130" s="54"/>
      <c r="M130" s="117"/>
    </row>
    <row r="131" spans="2:13" ht="15" customHeight="1">
      <c r="B131" s="415"/>
      <c r="C131" s="345"/>
      <c r="D131" s="414"/>
      <c r="E131" s="416">
        <v>2012</v>
      </c>
      <c r="F131" s="410">
        <v>1170000</v>
      </c>
      <c r="G131" s="410"/>
      <c r="H131" s="410"/>
      <c r="I131" s="411"/>
      <c r="J131" s="412">
        <f t="shared" si="2"/>
        <v>1170000</v>
      </c>
      <c r="K131" s="116"/>
      <c r="L131" s="54"/>
      <c r="M131" s="117"/>
    </row>
    <row r="132" spans="2:13" ht="13.5" customHeight="1">
      <c r="B132" s="418"/>
      <c r="C132" s="417"/>
      <c r="D132" s="419"/>
      <c r="E132" s="416">
        <v>2013</v>
      </c>
      <c r="F132" s="410"/>
      <c r="G132" s="410"/>
      <c r="H132" s="410"/>
      <c r="I132" s="411"/>
      <c r="J132" s="412">
        <f t="shared" si="2"/>
        <v>0</v>
      </c>
      <c r="K132" s="116"/>
      <c r="L132" s="54"/>
      <c r="M132" s="118"/>
    </row>
    <row r="133" spans="2:13" ht="14.25" customHeight="1">
      <c r="B133" s="178"/>
      <c r="C133" s="14"/>
      <c r="D133" s="178"/>
      <c r="E133" s="91">
        <v>2007</v>
      </c>
      <c r="F133" s="16"/>
      <c r="G133" s="16"/>
      <c r="H133" s="16"/>
      <c r="I133" s="95"/>
      <c r="J133" s="89">
        <f t="shared" si="2"/>
        <v>0</v>
      </c>
      <c r="K133" s="113"/>
      <c r="L133" s="36"/>
      <c r="M133" s="119"/>
    </row>
    <row r="134" spans="2:13" ht="15" customHeight="1">
      <c r="B134" s="179" t="s">
        <v>214</v>
      </c>
      <c r="C134" s="21" t="s">
        <v>55</v>
      </c>
      <c r="D134" s="181">
        <f>SUM(J133:J139)</f>
        <v>473000</v>
      </c>
      <c r="E134" s="91">
        <v>2008</v>
      </c>
      <c r="F134" s="16">
        <v>473000</v>
      </c>
      <c r="G134" s="16"/>
      <c r="H134" s="16"/>
      <c r="I134" s="95"/>
      <c r="J134" s="89">
        <f t="shared" si="2"/>
        <v>473000</v>
      </c>
      <c r="K134" s="113"/>
      <c r="L134" s="36"/>
      <c r="M134" s="108"/>
    </row>
    <row r="135" spans="2:13" ht="14.25" customHeight="1">
      <c r="B135" s="179"/>
      <c r="C135" s="21"/>
      <c r="D135" s="181"/>
      <c r="E135" s="124">
        <v>2009</v>
      </c>
      <c r="F135" s="16"/>
      <c r="G135" s="16"/>
      <c r="H135" s="16"/>
      <c r="I135" s="95"/>
      <c r="J135" s="89">
        <f t="shared" si="2"/>
        <v>0</v>
      </c>
      <c r="K135" s="113"/>
      <c r="L135" s="36"/>
      <c r="M135" s="108"/>
    </row>
    <row r="136" spans="2:13" ht="13.5" customHeight="1">
      <c r="B136" s="179"/>
      <c r="C136" s="21"/>
      <c r="D136" s="227"/>
      <c r="E136" s="15">
        <v>2010</v>
      </c>
      <c r="F136" s="16"/>
      <c r="G136" s="16"/>
      <c r="H136" s="16"/>
      <c r="I136" s="95"/>
      <c r="J136" s="89">
        <f t="shared" si="2"/>
        <v>0</v>
      </c>
      <c r="K136" s="113"/>
      <c r="L136" s="36"/>
      <c r="M136" s="108"/>
    </row>
    <row r="137" spans="2:13" ht="13.5" customHeight="1">
      <c r="B137" s="179"/>
      <c r="C137" s="21"/>
      <c r="D137" s="227"/>
      <c r="E137" s="15">
        <v>2011</v>
      </c>
      <c r="F137" s="16"/>
      <c r="G137" s="16"/>
      <c r="H137" s="16"/>
      <c r="I137" s="95"/>
      <c r="J137" s="89">
        <f t="shared" si="2"/>
        <v>0</v>
      </c>
      <c r="K137" s="113"/>
      <c r="L137" s="36"/>
      <c r="M137" s="108"/>
    </row>
    <row r="138" spans="2:13" ht="14.25" customHeight="1">
      <c r="B138" s="179"/>
      <c r="C138" s="21"/>
      <c r="D138" s="227"/>
      <c r="E138" s="15">
        <v>2012</v>
      </c>
      <c r="F138" s="16"/>
      <c r="G138" s="16"/>
      <c r="H138" s="16"/>
      <c r="I138" s="95"/>
      <c r="J138" s="89">
        <f t="shared" si="2"/>
        <v>0</v>
      </c>
      <c r="K138" s="113"/>
      <c r="L138" s="36"/>
      <c r="M138" s="108"/>
    </row>
    <row r="139" spans="2:13" ht="15" customHeight="1">
      <c r="B139" s="180"/>
      <c r="C139" s="123"/>
      <c r="D139" s="342"/>
      <c r="E139" s="15">
        <v>2013</v>
      </c>
      <c r="F139" s="16"/>
      <c r="G139" s="16"/>
      <c r="H139" s="16"/>
      <c r="I139" s="95"/>
      <c r="J139" s="89">
        <f t="shared" si="2"/>
        <v>0</v>
      </c>
      <c r="K139" s="113"/>
      <c r="L139" s="36"/>
      <c r="M139" s="109"/>
    </row>
    <row r="140" spans="2:13" ht="15" customHeight="1">
      <c r="B140" s="409"/>
      <c r="C140" s="408"/>
      <c r="D140" s="409"/>
      <c r="E140" s="541">
        <v>2007</v>
      </c>
      <c r="F140" s="410"/>
      <c r="G140" s="410"/>
      <c r="H140" s="410"/>
      <c r="I140" s="410"/>
      <c r="J140" s="412">
        <f t="shared" si="2"/>
        <v>0</v>
      </c>
      <c r="K140" s="410"/>
      <c r="L140" s="29"/>
      <c r="M140" s="177"/>
    </row>
    <row r="141" spans="2:13" ht="13.5" customHeight="1">
      <c r="B141" s="415" t="s">
        <v>215</v>
      </c>
      <c r="C141" s="345" t="s">
        <v>129</v>
      </c>
      <c r="D141" s="413">
        <f>SUM(J140:J146)</f>
        <v>450000</v>
      </c>
      <c r="E141" s="51">
        <v>2008</v>
      </c>
      <c r="F141" s="410"/>
      <c r="G141" s="410"/>
      <c r="H141" s="410"/>
      <c r="I141" s="411"/>
      <c r="J141" s="412">
        <f t="shared" si="2"/>
        <v>0</v>
      </c>
      <c r="K141" s="116"/>
      <c r="L141" s="54"/>
      <c r="M141" s="117"/>
    </row>
    <row r="142" spans="2:13" ht="14.25" customHeight="1">
      <c r="B142" s="415"/>
      <c r="C142" s="345"/>
      <c r="D142" s="413"/>
      <c r="E142" s="57">
        <v>2009</v>
      </c>
      <c r="F142" s="410">
        <v>450000</v>
      </c>
      <c r="G142" s="410"/>
      <c r="H142" s="410"/>
      <c r="I142" s="411"/>
      <c r="J142" s="412">
        <f t="shared" si="2"/>
        <v>450000</v>
      </c>
      <c r="K142" s="116"/>
      <c r="L142" s="54"/>
      <c r="M142" s="117"/>
    </row>
    <row r="143" spans="2:13" ht="13.5" customHeight="1">
      <c r="B143" s="415"/>
      <c r="C143" s="345"/>
      <c r="D143" s="413"/>
      <c r="E143" s="416">
        <v>2010</v>
      </c>
      <c r="F143" s="410"/>
      <c r="G143" s="410"/>
      <c r="H143" s="410"/>
      <c r="I143" s="411"/>
      <c r="J143" s="412">
        <f t="shared" si="2"/>
        <v>0</v>
      </c>
      <c r="K143" s="116"/>
      <c r="L143" s="54"/>
      <c r="M143" s="117"/>
    </row>
    <row r="144" spans="2:13" ht="13.5" customHeight="1">
      <c r="B144" s="415"/>
      <c r="C144" s="345"/>
      <c r="D144" s="414"/>
      <c r="E144" s="416">
        <v>2011</v>
      </c>
      <c r="F144" s="410"/>
      <c r="G144" s="410"/>
      <c r="H144" s="410"/>
      <c r="I144" s="411"/>
      <c r="J144" s="412">
        <f t="shared" si="2"/>
        <v>0</v>
      </c>
      <c r="K144" s="116"/>
      <c r="L144" s="54"/>
      <c r="M144" s="117"/>
    </row>
    <row r="145" spans="2:13" ht="14.25" customHeight="1">
      <c r="B145" s="415"/>
      <c r="C145" s="345"/>
      <c r="D145" s="414"/>
      <c r="E145" s="416">
        <v>2012</v>
      </c>
      <c r="F145" s="410"/>
      <c r="G145" s="410"/>
      <c r="H145" s="410"/>
      <c r="I145" s="411"/>
      <c r="J145" s="412">
        <f t="shared" si="2"/>
        <v>0</v>
      </c>
      <c r="K145" s="116"/>
      <c r="L145" s="54"/>
      <c r="M145" s="117"/>
    </row>
    <row r="146" spans="2:13" ht="13.5" customHeight="1">
      <c r="B146" s="418"/>
      <c r="C146" s="417"/>
      <c r="D146" s="419"/>
      <c r="E146" s="416">
        <v>2013</v>
      </c>
      <c r="F146" s="410"/>
      <c r="G146" s="410"/>
      <c r="H146" s="410"/>
      <c r="I146" s="411"/>
      <c r="J146" s="412">
        <f t="shared" si="2"/>
        <v>0</v>
      </c>
      <c r="K146" s="116"/>
      <c r="L146" s="54"/>
      <c r="M146" s="118"/>
    </row>
    <row r="147" spans="2:13" ht="14.25" customHeight="1">
      <c r="B147" s="178"/>
      <c r="C147" s="14"/>
      <c r="D147" s="178"/>
      <c r="E147" s="91">
        <v>2007</v>
      </c>
      <c r="F147" s="16"/>
      <c r="G147" s="16"/>
      <c r="H147" s="16"/>
      <c r="I147" s="95"/>
      <c r="J147" s="89">
        <f aca="true" t="shared" si="3" ref="J147:J208">SUM(F147:I147)</f>
        <v>0</v>
      </c>
      <c r="K147" s="113"/>
      <c r="L147" s="36"/>
      <c r="M147" s="119"/>
    </row>
    <row r="148" spans="2:13" ht="13.5" customHeight="1">
      <c r="B148" s="179" t="s">
        <v>216</v>
      </c>
      <c r="C148" s="21" t="s">
        <v>168</v>
      </c>
      <c r="D148" s="181">
        <f>SUM(J147:J153)</f>
        <v>150000</v>
      </c>
      <c r="E148" s="91">
        <v>2008</v>
      </c>
      <c r="F148" s="16"/>
      <c r="G148" s="16"/>
      <c r="H148" s="16"/>
      <c r="I148" s="95"/>
      <c r="J148" s="89">
        <f t="shared" si="3"/>
        <v>0</v>
      </c>
      <c r="K148" s="113"/>
      <c r="L148" s="36"/>
      <c r="M148" s="108"/>
    </row>
    <row r="149" spans="2:13" ht="14.25" customHeight="1">
      <c r="B149" s="179"/>
      <c r="C149" s="21"/>
      <c r="D149" s="181"/>
      <c r="E149" s="124">
        <v>2009</v>
      </c>
      <c r="F149" s="16"/>
      <c r="G149" s="16"/>
      <c r="H149" s="16"/>
      <c r="I149" s="95"/>
      <c r="J149" s="89">
        <f t="shared" si="3"/>
        <v>0</v>
      </c>
      <c r="K149" s="113"/>
      <c r="L149" s="36"/>
      <c r="M149" s="108"/>
    </row>
    <row r="150" spans="2:13" ht="15" customHeight="1">
      <c r="B150" s="179"/>
      <c r="C150" s="21"/>
      <c r="D150" s="227"/>
      <c r="E150" s="15">
        <v>2010</v>
      </c>
      <c r="F150" s="16">
        <v>150000</v>
      </c>
      <c r="G150" s="16"/>
      <c r="H150" s="16"/>
      <c r="I150" s="95"/>
      <c r="J150" s="89">
        <f t="shared" si="3"/>
        <v>150000</v>
      </c>
      <c r="K150" s="113"/>
      <c r="L150" s="36"/>
      <c r="M150" s="108"/>
    </row>
    <row r="151" spans="2:13" ht="14.25" customHeight="1">
      <c r="B151" s="179"/>
      <c r="C151" s="21"/>
      <c r="D151" s="227"/>
      <c r="E151" s="15">
        <v>2011</v>
      </c>
      <c r="F151" s="16"/>
      <c r="G151" s="16"/>
      <c r="H151" s="16"/>
      <c r="I151" s="95"/>
      <c r="J151" s="89">
        <f t="shared" si="3"/>
        <v>0</v>
      </c>
      <c r="K151" s="113"/>
      <c r="L151" s="36"/>
      <c r="M151" s="108"/>
    </row>
    <row r="152" spans="2:13" ht="13.5" customHeight="1">
      <c r="B152" s="179"/>
      <c r="C152" s="21"/>
      <c r="D152" s="227"/>
      <c r="E152" s="15">
        <v>2012</v>
      </c>
      <c r="F152" s="16"/>
      <c r="G152" s="16"/>
      <c r="H152" s="16"/>
      <c r="I152" s="95"/>
      <c r="J152" s="89">
        <f t="shared" si="3"/>
        <v>0</v>
      </c>
      <c r="K152" s="113"/>
      <c r="L152" s="36"/>
      <c r="M152" s="108"/>
    </row>
    <row r="153" spans="2:13" ht="15" customHeight="1">
      <c r="B153" s="180"/>
      <c r="C153" s="123"/>
      <c r="D153" s="342"/>
      <c r="E153" s="15">
        <v>2013</v>
      </c>
      <c r="F153" s="16"/>
      <c r="G153" s="16"/>
      <c r="H153" s="16"/>
      <c r="I153" s="95"/>
      <c r="J153" s="89">
        <f t="shared" si="3"/>
        <v>0</v>
      </c>
      <c r="K153" s="113"/>
      <c r="L153" s="36"/>
      <c r="M153" s="109"/>
    </row>
    <row r="154" spans="2:13" ht="13.5" customHeight="1">
      <c r="B154" s="483"/>
      <c r="C154" s="345"/>
      <c r="D154" s="420"/>
      <c r="E154" s="51">
        <v>2007</v>
      </c>
      <c r="F154" s="410"/>
      <c r="G154" s="410"/>
      <c r="H154" s="410"/>
      <c r="I154" s="411"/>
      <c r="J154" s="412">
        <f t="shared" si="3"/>
        <v>0</v>
      </c>
      <c r="K154" s="116"/>
      <c r="L154" s="54"/>
      <c r="M154" s="117"/>
    </row>
    <row r="155" spans="2:13" ht="13.5" customHeight="1">
      <c r="B155" s="483" t="s">
        <v>217</v>
      </c>
      <c r="C155" s="345" t="s">
        <v>169</v>
      </c>
      <c r="D155" s="421">
        <f>SUM(J154:J160)</f>
        <v>150000</v>
      </c>
      <c r="E155" s="51">
        <v>2008</v>
      </c>
      <c r="F155" s="410"/>
      <c r="G155" s="410"/>
      <c r="H155" s="410"/>
      <c r="I155" s="411"/>
      <c r="J155" s="412">
        <f t="shared" si="3"/>
        <v>0</v>
      </c>
      <c r="K155" s="116"/>
      <c r="L155" s="54"/>
      <c r="M155" s="117"/>
    </row>
    <row r="156" spans="2:13" ht="15" customHeight="1">
      <c r="B156" s="483"/>
      <c r="C156" s="345"/>
      <c r="D156" s="421"/>
      <c r="E156" s="57">
        <v>2009</v>
      </c>
      <c r="F156" s="410"/>
      <c r="G156" s="410"/>
      <c r="H156" s="410"/>
      <c r="I156" s="411"/>
      <c r="J156" s="412">
        <f t="shared" si="3"/>
        <v>0</v>
      </c>
      <c r="K156" s="116"/>
      <c r="L156" s="54"/>
      <c r="M156" s="117"/>
    </row>
    <row r="157" spans="2:13" ht="15" customHeight="1">
      <c r="B157" s="483"/>
      <c r="C157" s="345"/>
      <c r="D157" s="421"/>
      <c r="E157" s="416">
        <v>2010</v>
      </c>
      <c r="F157" s="410">
        <v>150000</v>
      </c>
      <c r="G157" s="410"/>
      <c r="H157" s="410"/>
      <c r="I157" s="411"/>
      <c r="J157" s="412">
        <f t="shared" si="3"/>
        <v>150000</v>
      </c>
      <c r="K157" s="116"/>
      <c r="L157" s="54"/>
      <c r="M157" s="117"/>
    </row>
    <row r="158" spans="2:13" ht="14.25" customHeight="1">
      <c r="B158" s="483"/>
      <c r="C158" s="345"/>
      <c r="D158" s="424"/>
      <c r="E158" s="416">
        <v>2011</v>
      </c>
      <c r="F158" s="410"/>
      <c r="G158" s="410"/>
      <c r="H158" s="410"/>
      <c r="I158" s="411"/>
      <c r="J158" s="412">
        <f t="shared" si="3"/>
        <v>0</v>
      </c>
      <c r="K158" s="116"/>
      <c r="L158" s="54"/>
      <c r="M158" s="117"/>
    </row>
    <row r="159" spans="2:13" ht="15" customHeight="1">
      <c r="B159" s="483"/>
      <c r="C159" s="345"/>
      <c r="D159" s="424"/>
      <c r="E159" s="416">
        <v>2012</v>
      </c>
      <c r="F159" s="410"/>
      <c r="G159" s="410"/>
      <c r="H159" s="410"/>
      <c r="I159" s="411"/>
      <c r="J159" s="412">
        <f t="shared" si="3"/>
        <v>0</v>
      </c>
      <c r="K159" s="116"/>
      <c r="L159" s="54"/>
      <c r="M159" s="117"/>
    </row>
    <row r="160" spans="2:13" ht="13.5" customHeight="1">
      <c r="B160" s="483"/>
      <c r="C160" s="345"/>
      <c r="D160" s="424"/>
      <c r="E160" s="416">
        <v>2013</v>
      </c>
      <c r="F160" s="410"/>
      <c r="G160" s="410"/>
      <c r="H160" s="410"/>
      <c r="I160" s="411"/>
      <c r="J160" s="412">
        <f t="shared" si="3"/>
        <v>0</v>
      </c>
      <c r="K160" s="116"/>
      <c r="L160" s="54"/>
      <c r="M160" s="117"/>
    </row>
    <row r="161" spans="2:13" ht="13.5" customHeight="1">
      <c r="B161" s="178"/>
      <c r="C161" s="14"/>
      <c r="D161" s="178"/>
      <c r="E161" s="91">
        <v>2007</v>
      </c>
      <c r="F161" s="16"/>
      <c r="G161" s="16"/>
      <c r="H161" s="16"/>
      <c r="I161" s="95"/>
      <c r="J161" s="89">
        <f t="shared" si="3"/>
        <v>0</v>
      </c>
      <c r="K161" s="113"/>
      <c r="L161" s="36"/>
      <c r="M161" s="119"/>
    </row>
    <row r="162" spans="2:13" ht="15" customHeight="1">
      <c r="B162" s="179" t="s">
        <v>218</v>
      </c>
      <c r="C162" s="21" t="s">
        <v>180</v>
      </c>
      <c r="D162" s="181">
        <f>SUM(J161:J167)</f>
        <v>292500</v>
      </c>
      <c r="E162" s="91">
        <v>2008</v>
      </c>
      <c r="F162" s="16"/>
      <c r="G162" s="16"/>
      <c r="H162" s="16"/>
      <c r="I162" s="95"/>
      <c r="J162" s="89">
        <f t="shared" si="3"/>
        <v>0</v>
      </c>
      <c r="K162" s="113"/>
      <c r="L162" s="36"/>
      <c r="M162" s="108"/>
    </row>
    <row r="163" spans="2:13" ht="14.25" customHeight="1">
      <c r="B163" s="179"/>
      <c r="C163" s="21"/>
      <c r="D163" s="181"/>
      <c r="E163" s="124">
        <v>2009</v>
      </c>
      <c r="F163" s="16"/>
      <c r="G163" s="16"/>
      <c r="H163" s="16"/>
      <c r="I163" s="95"/>
      <c r="J163" s="89">
        <f t="shared" si="3"/>
        <v>0</v>
      </c>
      <c r="K163" s="113"/>
      <c r="L163" s="36"/>
      <c r="M163" s="108"/>
    </row>
    <row r="164" spans="2:13" ht="16.5" customHeight="1">
      <c r="B164" s="179"/>
      <c r="C164" s="21"/>
      <c r="D164" s="181"/>
      <c r="E164" s="15">
        <v>2010</v>
      </c>
      <c r="F164" s="16">
        <v>292500</v>
      </c>
      <c r="G164" s="16"/>
      <c r="H164" s="16"/>
      <c r="I164" s="95"/>
      <c r="J164" s="89">
        <f t="shared" si="3"/>
        <v>292500</v>
      </c>
      <c r="K164" s="113"/>
      <c r="L164" s="36"/>
      <c r="M164" s="108"/>
    </row>
    <row r="165" spans="2:13" ht="12.75" customHeight="1">
      <c r="B165" s="179"/>
      <c r="C165" s="21"/>
      <c r="D165" s="227"/>
      <c r="E165" s="15">
        <v>2011</v>
      </c>
      <c r="F165" s="16"/>
      <c r="G165" s="16"/>
      <c r="H165" s="16"/>
      <c r="I165" s="95"/>
      <c r="J165" s="89">
        <f t="shared" si="3"/>
        <v>0</v>
      </c>
      <c r="K165" s="113"/>
      <c r="L165" s="36"/>
      <c r="M165" s="108"/>
    </row>
    <row r="166" spans="2:13" ht="15" customHeight="1">
      <c r="B166" s="179"/>
      <c r="C166" s="21"/>
      <c r="D166" s="227"/>
      <c r="E166" s="15">
        <v>2012</v>
      </c>
      <c r="F166" s="16"/>
      <c r="G166" s="16"/>
      <c r="H166" s="16"/>
      <c r="I166" s="95"/>
      <c r="J166" s="89">
        <f t="shared" si="3"/>
        <v>0</v>
      </c>
      <c r="K166" s="113"/>
      <c r="L166" s="36"/>
      <c r="M166" s="108"/>
    </row>
    <row r="167" spans="2:13" ht="15" customHeight="1">
      <c r="B167" s="180"/>
      <c r="C167" s="123"/>
      <c r="D167" s="342"/>
      <c r="E167" s="15">
        <v>2013</v>
      </c>
      <c r="F167" s="16"/>
      <c r="G167" s="16"/>
      <c r="H167" s="16"/>
      <c r="I167" s="95"/>
      <c r="J167" s="89">
        <f t="shared" si="3"/>
        <v>0</v>
      </c>
      <c r="K167" s="113"/>
      <c r="L167" s="36"/>
      <c r="M167" s="109"/>
    </row>
    <row r="168" spans="2:13" ht="13.5" customHeight="1">
      <c r="B168" s="409"/>
      <c r="C168" s="408"/>
      <c r="D168" s="409"/>
      <c r="E168" s="51">
        <v>2007</v>
      </c>
      <c r="F168" s="410"/>
      <c r="G168" s="410"/>
      <c r="H168" s="410"/>
      <c r="I168" s="411"/>
      <c r="J168" s="412">
        <f t="shared" si="3"/>
        <v>0</v>
      </c>
      <c r="K168" s="116"/>
      <c r="L168" s="54"/>
      <c r="M168" s="177"/>
    </row>
    <row r="169" spans="2:13" ht="13.5" customHeight="1">
      <c r="B169" s="415" t="s">
        <v>219</v>
      </c>
      <c r="C169" s="345" t="s">
        <v>52</v>
      </c>
      <c r="D169" s="413">
        <f>SUM(J168:J174)</f>
        <v>350000</v>
      </c>
      <c r="E169" s="51">
        <v>2008</v>
      </c>
      <c r="F169" s="410"/>
      <c r="G169" s="410"/>
      <c r="H169" s="410"/>
      <c r="I169" s="411"/>
      <c r="J169" s="412">
        <f t="shared" si="3"/>
        <v>0</v>
      </c>
      <c r="K169" s="116"/>
      <c r="L169" s="54"/>
      <c r="M169" s="117"/>
    </row>
    <row r="170" spans="2:13" ht="12.75" customHeight="1">
      <c r="B170" s="415"/>
      <c r="C170" s="345" t="s">
        <v>53</v>
      </c>
      <c r="D170" s="413"/>
      <c r="E170" s="57">
        <v>2009</v>
      </c>
      <c r="F170" s="410"/>
      <c r="G170" s="410"/>
      <c r="H170" s="410"/>
      <c r="I170" s="411"/>
      <c r="J170" s="412">
        <f t="shared" si="3"/>
        <v>0</v>
      </c>
      <c r="K170" s="116"/>
      <c r="L170" s="54"/>
      <c r="M170" s="117"/>
    </row>
    <row r="171" spans="2:13" ht="15" customHeight="1">
      <c r="B171" s="415"/>
      <c r="C171" s="345" t="s">
        <v>54</v>
      </c>
      <c r="D171" s="413"/>
      <c r="E171" s="416">
        <v>2010</v>
      </c>
      <c r="F171" s="410">
        <v>350000</v>
      </c>
      <c r="G171" s="410"/>
      <c r="H171" s="410"/>
      <c r="I171" s="411"/>
      <c r="J171" s="412">
        <f t="shared" si="3"/>
        <v>350000</v>
      </c>
      <c r="K171" s="116"/>
      <c r="L171" s="54"/>
      <c r="M171" s="117"/>
    </row>
    <row r="172" spans="2:13" ht="12.75" customHeight="1">
      <c r="B172" s="415"/>
      <c r="C172" s="345"/>
      <c r="D172" s="413"/>
      <c r="E172" s="416">
        <v>2011</v>
      </c>
      <c r="F172" s="410"/>
      <c r="G172" s="410"/>
      <c r="H172" s="410"/>
      <c r="I172" s="411"/>
      <c r="J172" s="412">
        <f t="shared" si="3"/>
        <v>0</v>
      </c>
      <c r="K172" s="116"/>
      <c r="L172" s="54"/>
      <c r="M172" s="117"/>
    </row>
    <row r="173" spans="2:13" ht="12.75" customHeight="1">
      <c r="B173" s="415"/>
      <c r="C173" s="345"/>
      <c r="D173" s="413"/>
      <c r="E173" s="416">
        <v>2012</v>
      </c>
      <c r="F173" s="177"/>
      <c r="G173" s="177"/>
      <c r="H173" s="177"/>
      <c r="I173" s="425"/>
      <c r="J173" s="412">
        <f t="shared" si="3"/>
        <v>0</v>
      </c>
      <c r="K173" s="426"/>
      <c r="L173" s="427"/>
      <c r="M173" s="117"/>
    </row>
    <row r="174" spans="2:13" ht="12.75" customHeight="1">
      <c r="B174" s="418"/>
      <c r="C174" s="417"/>
      <c r="D174" s="428"/>
      <c r="E174" s="416">
        <v>2013</v>
      </c>
      <c r="F174" s="410"/>
      <c r="G174" s="410"/>
      <c r="H174" s="410"/>
      <c r="I174" s="410"/>
      <c r="J174" s="412">
        <f t="shared" si="3"/>
        <v>0</v>
      </c>
      <c r="K174" s="410"/>
      <c r="L174" s="29"/>
      <c r="M174" s="118"/>
    </row>
    <row r="175" spans="2:13" ht="14.25" customHeight="1">
      <c r="B175" s="336"/>
      <c r="C175" s="126"/>
      <c r="D175" s="336"/>
      <c r="E175" s="91">
        <v>2007</v>
      </c>
      <c r="F175" s="89"/>
      <c r="G175" s="16"/>
      <c r="H175" s="16"/>
      <c r="I175" s="16"/>
      <c r="J175" s="89">
        <f t="shared" si="3"/>
        <v>0</v>
      </c>
      <c r="K175" s="113"/>
      <c r="L175" s="36"/>
      <c r="M175" s="119"/>
    </row>
    <row r="176" spans="2:13" ht="15" customHeight="1">
      <c r="B176" s="487" t="s">
        <v>220</v>
      </c>
      <c r="C176" s="87" t="s">
        <v>130</v>
      </c>
      <c r="D176" s="181">
        <f>SUM(J175:J181)</f>
        <v>302000</v>
      </c>
      <c r="E176" s="91">
        <v>2008</v>
      </c>
      <c r="F176" s="307"/>
      <c r="G176" s="109"/>
      <c r="H176" s="109"/>
      <c r="I176" s="120"/>
      <c r="J176" s="89">
        <f t="shared" si="3"/>
        <v>0</v>
      </c>
      <c r="K176" s="113"/>
      <c r="L176" s="36"/>
      <c r="M176" s="108"/>
    </row>
    <row r="177" spans="2:13" ht="15" customHeight="1">
      <c r="B177" s="181"/>
      <c r="C177" s="87" t="s">
        <v>170</v>
      </c>
      <c r="D177" s="181"/>
      <c r="E177" s="124">
        <v>2009</v>
      </c>
      <c r="F177" s="307"/>
      <c r="G177" s="109"/>
      <c r="H177" s="109"/>
      <c r="I177" s="120"/>
      <c r="J177" s="89">
        <f t="shared" si="3"/>
        <v>0</v>
      </c>
      <c r="K177" s="113"/>
      <c r="L177" s="36"/>
      <c r="M177" s="108"/>
    </row>
    <row r="178" spans="2:13" ht="15" customHeight="1">
      <c r="B178" s="181"/>
      <c r="C178" s="87"/>
      <c r="D178" s="181"/>
      <c r="E178" s="15">
        <v>2010</v>
      </c>
      <c r="F178" s="122">
        <v>302000</v>
      </c>
      <c r="G178" s="16"/>
      <c r="H178" s="16"/>
      <c r="I178" s="95"/>
      <c r="J178" s="89">
        <f t="shared" si="3"/>
        <v>302000</v>
      </c>
      <c r="K178" s="113"/>
      <c r="L178" s="36"/>
      <c r="M178" s="108"/>
    </row>
    <row r="179" spans="2:13" ht="13.5" customHeight="1">
      <c r="B179" s="181"/>
      <c r="C179" s="87"/>
      <c r="D179" s="181"/>
      <c r="E179" s="15">
        <v>2011</v>
      </c>
      <c r="F179" s="122"/>
      <c r="G179" s="16"/>
      <c r="H179" s="16"/>
      <c r="I179" s="95"/>
      <c r="J179" s="89">
        <f t="shared" si="3"/>
        <v>0</v>
      </c>
      <c r="K179" s="113"/>
      <c r="L179" s="36"/>
      <c r="M179" s="108"/>
    </row>
    <row r="180" spans="2:13" ht="14.25" customHeight="1">
      <c r="B180" s="181"/>
      <c r="C180" s="87"/>
      <c r="D180" s="181"/>
      <c r="E180" s="15">
        <v>2012</v>
      </c>
      <c r="F180" s="122"/>
      <c r="G180" s="16"/>
      <c r="H180" s="16"/>
      <c r="I180" s="95"/>
      <c r="J180" s="89">
        <f t="shared" si="3"/>
        <v>0</v>
      </c>
      <c r="K180" s="113"/>
      <c r="L180" s="36"/>
      <c r="M180" s="108"/>
    </row>
    <row r="181" spans="2:13" ht="12.75" customHeight="1">
      <c r="B181" s="335"/>
      <c r="C181" s="97"/>
      <c r="D181" s="335"/>
      <c r="E181" s="15">
        <v>2013</v>
      </c>
      <c r="F181" s="122"/>
      <c r="G181" s="16"/>
      <c r="H181" s="16"/>
      <c r="I181" s="95"/>
      <c r="J181" s="89">
        <f t="shared" si="3"/>
        <v>0</v>
      </c>
      <c r="K181" s="113"/>
      <c r="L181" s="36"/>
      <c r="M181" s="109"/>
    </row>
    <row r="182" spans="2:13" ht="13.5" customHeight="1">
      <c r="B182" s="484"/>
      <c r="C182" s="50"/>
      <c r="D182" s="421"/>
      <c r="E182" s="51">
        <v>2007</v>
      </c>
      <c r="F182" s="53"/>
      <c r="G182" s="410"/>
      <c r="H182" s="410"/>
      <c r="I182" s="411"/>
      <c r="J182" s="412">
        <f t="shared" si="3"/>
        <v>0</v>
      </c>
      <c r="K182" s="116"/>
      <c r="L182" s="54"/>
      <c r="M182" s="117"/>
    </row>
    <row r="183" spans="2:13" ht="14.25" customHeight="1">
      <c r="B183" s="488" t="s">
        <v>221</v>
      </c>
      <c r="C183" s="50" t="s">
        <v>131</v>
      </c>
      <c r="D183" s="421">
        <f>SUM(J182:J188)</f>
        <v>131000</v>
      </c>
      <c r="E183" s="51">
        <v>2008</v>
      </c>
      <c r="F183" s="53"/>
      <c r="G183" s="410"/>
      <c r="H183" s="410"/>
      <c r="I183" s="411"/>
      <c r="J183" s="412">
        <f t="shared" si="3"/>
        <v>0</v>
      </c>
      <c r="K183" s="116"/>
      <c r="L183" s="54"/>
      <c r="M183" s="117"/>
    </row>
    <row r="184" spans="2:13" ht="13.5" customHeight="1">
      <c r="B184" s="484"/>
      <c r="C184" s="50"/>
      <c r="D184" s="421"/>
      <c r="E184" s="57">
        <v>2009</v>
      </c>
      <c r="F184" s="53"/>
      <c r="G184" s="410"/>
      <c r="H184" s="410"/>
      <c r="I184" s="411"/>
      <c r="J184" s="412">
        <f t="shared" si="3"/>
        <v>0</v>
      </c>
      <c r="K184" s="116"/>
      <c r="L184" s="54"/>
      <c r="M184" s="117"/>
    </row>
    <row r="185" spans="2:13" ht="15" customHeight="1">
      <c r="B185" s="484"/>
      <c r="C185" s="50"/>
      <c r="D185" s="421"/>
      <c r="E185" s="416">
        <v>2010</v>
      </c>
      <c r="F185" s="53">
        <v>131000</v>
      </c>
      <c r="G185" s="410"/>
      <c r="H185" s="410"/>
      <c r="I185" s="411"/>
      <c r="J185" s="412">
        <f t="shared" si="3"/>
        <v>131000</v>
      </c>
      <c r="K185" s="116"/>
      <c r="L185" s="54"/>
      <c r="M185" s="117"/>
    </row>
    <row r="186" spans="2:13" ht="15" customHeight="1">
      <c r="B186" s="484"/>
      <c r="C186" s="50"/>
      <c r="D186" s="421"/>
      <c r="E186" s="416">
        <v>2011</v>
      </c>
      <c r="F186" s="53"/>
      <c r="G186" s="410"/>
      <c r="H186" s="410"/>
      <c r="I186" s="411"/>
      <c r="J186" s="412">
        <f t="shared" si="3"/>
        <v>0</v>
      </c>
      <c r="K186" s="116"/>
      <c r="L186" s="54"/>
      <c r="M186" s="117"/>
    </row>
    <row r="187" spans="2:13" ht="13.5" customHeight="1">
      <c r="B187" s="484"/>
      <c r="C187" s="50"/>
      <c r="D187" s="421"/>
      <c r="E187" s="416">
        <v>2012</v>
      </c>
      <c r="F187" s="53"/>
      <c r="G187" s="410"/>
      <c r="H187" s="410"/>
      <c r="I187" s="411"/>
      <c r="J187" s="412">
        <f t="shared" si="3"/>
        <v>0</v>
      </c>
      <c r="K187" s="116"/>
      <c r="L187" s="54"/>
      <c r="M187" s="117"/>
    </row>
    <row r="188" spans="2:13" ht="13.5" customHeight="1">
      <c r="B188" s="484"/>
      <c r="C188" s="50"/>
      <c r="D188" s="421"/>
      <c r="E188" s="416">
        <v>2013</v>
      </c>
      <c r="F188" s="53"/>
      <c r="G188" s="410"/>
      <c r="H188" s="410"/>
      <c r="I188" s="411"/>
      <c r="J188" s="412">
        <f t="shared" si="3"/>
        <v>0</v>
      </c>
      <c r="K188" s="116"/>
      <c r="L188" s="54"/>
      <c r="M188" s="117"/>
    </row>
    <row r="189" spans="2:13" ht="15" customHeight="1">
      <c r="B189" s="336"/>
      <c r="C189" s="126"/>
      <c r="D189" s="336"/>
      <c r="E189" s="91">
        <v>2007</v>
      </c>
      <c r="F189" s="122"/>
      <c r="G189" s="16"/>
      <c r="H189" s="16"/>
      <c r="I189" s="95"/>
      <c r="J189" s="89">
        <f t="shared" si="3"/>
        <v>0</v>
      </c>
      <c r="K189" s="113"/>
      <c r="L189" s="36"/>
      <c r="M189" s="119"/>
    </row>
    <row r="190" spans="2:13" ht="15" customHeight="1">
      <c r="B190" s="487" t="s">
        <v>222</v>
      </c>
      <c r="C190" s="87" t="s">
        <v>57</v>
      </c>
      <c r="D190" s="181">
        <f>SUM(J189:J195)</f>
        <v>500000</v>
      </c>
      <c r="E190" s="91">
        <v>2008</v>
      </c>
      <c r="F190" s="407"/>
      <c r="G190" s="16"/>
      <c r="H190" s="16"/>
      <c r="I190" s="95"/>
      <c r="J190" s="89">
        <f t="shared" si="3"/>
        <v>0</v>
      </c>
      <c r="K190" s="113"/>
      <c r="L190" s="36"/>
      <c r="M190" s="108"/>
    </row>
    <row r="191" spans="2:13" ht="15" customHeight="1">
      <c r="B191" s="181"/>
      <c r="C191" s="87"/>
      <c r="D191" s="181"/>
      <c r="E191" s="124">
        <v>2009</v>
      </c>
      <c r="F191" s="122"/>
      <c r="G191" s="16"/>
      <c r="H191" s="16"/>
      <c r="I191" s="95"/>
      <c r="J191" s="89">
        <f t="shared" si="3"/>
        <v>0</v>
      </c>
      <c r="K191" s="113"/>
      <c r="L191" s="36"/>
      <c r="M191" s="108"/>
    </row>
    <row r="192" spans="2:13" ht="15" customHeight="1">
      <c r="B192" s="181"/>
      <c r="C192" s="87"/>
      <c r="D192" s="181"/>
      <c r="E192" s="15">
        <v>2010</v>
      </c>
      <c r="F192" s="122"/>
      <c r="G192" s="16"/>
      <c r="H192" s="16"/>
      <c r="I192" s="95"/>
      <c r="J192" s="89">
        <f t="shared" si="3"/>
        <v>0</v>
      </c>
      <c r="K192" s="113"/>
      <c r="L192" s="36"/>
      <c r="M192" s="108"/>
    </row>
    <row r="193" spans="2:13" ht="15" customHeight="1">
      <c r="B193" s="181"/>
      <c r="C193" s="87"/>
      <c r="D193" s="181"/>
      <c r="E193" s="15">
        <v>2011</v>
      </c>
      <c r="F193" s="122">
        <v>500000</v>
      </c>
      <c r="G193" s="16"/>
      <c r="H193" s="16"/>
      <c r="I193" s="95"/>
      <c r="J193" s="89">
        <f t="shared" si="3"/>
        <v>500000</v>
      </c>
      <c r="K193" s="113"/>
      <c r="L193" s="36"/>
      <c r="M193" s="108"/>
    </row>
    <row r="194" spans="2:13" ht="12.75" customHeight="1">
      <c r="B194" s="181"/>
      <c r="C194" s="87"/>
      <c r="D194" s="181"/>
      <c r="E194" s="15">
        <v>2012</v>
      </c>
      <c r="F194" s="122"/>
      <c r="G194" s="16"/>
      <c r="H194" s="16"/>
      <c r="I194" s="95"/>
      <c r="J194" s="89">
        <f t="shared" si="3"/>
        <v>0</v>
      </c>
      <c r="K194" s="113"/>
      <c r="L194" s="36"/>
      <c r="M194" s="108"/>
    </row>
    <row r="195" spans="2:13" ht="12.75" customHeight="1">
      <c r="B195" s="335"/>
      <c r="C195" s="97"/>
      <c r="D195" s="335"/>
      <c r="E195" s="15">
        <v>2013</v>
      </c>
      <c r="F195" s="122"/>
      <c r="G195" s="16"/>
      <c r="H195" s="16"/>
      <c r="I195" s="95"/>
      <c r="J195" s="89">
        <f t="shared" si="3"/>
        <v>0</v>
      </c>
      <c r="K195" s="113"/>
      <c r="L195" s="36"/>
      <c r="M195" s="109"/>
    </row>
    <row r="196" spans="2:13" ht="15" customHeight="1">
      <c r="B196" s="484"/>
      <c r="C196" s="50"/>
      <c r="D196" s="421"/>
      <c r="E196" s="51">
        <v>2007</v>
      </c>
      <c r="F196" s="53"/>
      <c r="G196" s="410"/>
      <c r="H196" s="410"/>
      <c r="I196" s="411"/>
      <c r="J196" s="412">
        <f t="shared" si="3"/>
        <v>0</v>
      </c>
      <c r="K196" s="116"/>
      <c r="L196" s="54"/>
      <c r="M196" s="429"/>
    </row>
    <row r="197" spans="2:13" ht="13.5" customHeight="1">
      <c r="B197" s="488" t="s">
        <v>223</v>
      </c>
      <c r="C197" s="50" t="s">
        <v>246</v>
      </c>
      <c r="D197" s="421">
        <f>SUM(J196:J202)</f>
        <v>500000</v>
      </c>
      <c r="E197" s="51">
        <v>2008</v>
      </c>
      <c r="F197" s="430"/>
      <c r="G197" s="410"/>
      <c r="H197" s="410"/>
      <c r="I197" s="411"/>
      <c r="J197" s="412">
        <f t="shared" si="3"/>
        <v>0</v>
      </c>
      <c r="K197" s="116"/>
      <c r="L197" s="54"/>
      <c r="M197" s="117"/>
    </row>
    <row r="198" spans="2:13" ht="14.25" customHeight="1">
      <c r="B198" s="484"/>
      <c r="C198" s="50"/>
      <c r="D198" s="421"/>
      <c r="E198" s="57">
        <v>2009</v>
      </c>
      <c r="F198" s="431"/>
      <c r="G198" s="410"/>
      <c r="H198" s="410"/>
      <c r="I198" s="411"/>
      <c r="J198" s="412">
        <f t="shared" si="3"/>
        <v>0</v>
      </c>
      <c r="K198" s="116"/>
      <c r="L198" s="54"/>
      <c r="M198" s="117"/>
    </row>
    <row r="199" spans="2:13" ht="13.5" customHeight="1">
      <c r="B199" s="484"/>
      <c r="C199" s="50"/>
      <c r="D199" s="421"/>
      <c r="E199" s="416">
        <v>2010</v>
      </c>
      <c r="F199" s="412"/>
      <c r="G199" s="410"/>
      <c r="H199" s="410"/>
      <c r="I199" s="411"/>
      <c r="J199" s="412">
        <f t="shared" si="3"/>
        <v>0</v>
      </c>
      <c r="K199" s="116"/>
      <c r="L199" s="54"/>
      <c r="M199" s="432"/>
    </row>
    <row r="200" spans="2:13" ht="14.25" customHeight="1">
      <c r="B200" s="484"/>
      <c r="C200" s="50"/>
      <c r="D200" s="421"/>
      <c r="E200" s="416">
        <v>2011</v>
      </c>
      <c r="F200" s="412">
        <v>500000</v>
      </c>
      <c r="G200" s="410"/>
      <c r="H200" s="410"/>
      <c r="I200" s="410"/>
      <c r="J200" s="412">
        <f t="shared" si="3"/>
        <v>500000</v>
      </c>
      <c r="K200" s="116"/>
      <c r="L200" s="54"/>
      <c r="M200" s="117"/>
    </row>
    <row r="201" spans="2:13" ht="15" customHeight="1">
      <c r="B201" s="484"/>
      <c r="C201" s="50"/>
      <c r="D201" s="421"/>
      <c r="E201" s="416">
        <v>2012</v>
      </c>
      <c r="F201" s="412"/>
      <c r="G201" s="410"/>
      <c r="H201" s="410"/>
      <c r="I201" s="410"/>
      <c r="J201" s="412">
        <f t="shared" si="3"/>
        <v>0</v>
      </c>
      <c r="K201" s="116"/>
      <c r="L201" s="54"/>
      <c r="M201" s="117"/>
    </row>
    <row r="202" spans="2:13" ht="14.25" customHeight="1">
      <c r="B202" s="485"/>
      <c r="C202" s="433"/>
      <c r="D202" s="434"/>
      <c r="E202" s="416">
        <v>2013</v>
      </c>
      <c r="F202" s="412"/>
      <c r="G202" s="410"/>
      <c r="H202" s="410"/>
      <c r="I202" s="410"/>
      <c r="J202" s="412">
        <f t="shared" si="3"/>
        <v>0</v>
      </c>
      <c r="K202" s="116"/>
      <c r="L202" s="54"/>
      <c r="M202" s="118"/>
    </row>
    <row r="203" spans="2:13" ht="14.25" customHeight="1">
      <c r="B203" s="178"/>
      <c r="C203" s="14"/>
      <c r="D203" s="336"/>
      <c r="E203" s="91">
        <v>2007</v>
      </c>
      <c r="F203" s="16"/>
      <c r="G203" s="16"/>
      <c r="H203" s="16"/>
      <c r="I203" s="95"/>
      <c r="J203" s="89">
        <f t="shared" si="3"/>
        <v>0</v>
      </c>
      <c r="K203" s="113"/>
      <c r="L203" s="36"/>
      <c r="M203" s="119"/>
    </row>
    <row r="204" spans="2:13" ht="14.25" customHeight="1">
      <c r="B204" s="179" t="s">
        <v>224</v>
      </c>
      <c r="C204" s="21" t="s">
        <v>171</v>
      </c>
      <c r="D204" s="181">
        <f>SUM(J203:J209)</f>
        <v>271600</v>
      </c>
      <c r="E204" s="91">
        <v>2008</v>
      </c>
      <c r="F204" s="16"/>
      <c r="G204" s="16"/>
      <c r="H204" s="16"/>
      <c r="I204" s="95"/>
      <c r="J204" s="89">
        <f t="shared" si="3"/>
        <v>0</v>
      </c>
      <c r="K204" s="113"/>
      <c r="L204" s="36"/>
      <c r="M204" s="108"/>
    </row>
    <row r="205" spans="2:13" ht="13.5" customHeight="1">
      <c r="B205" s="179"/>
      <c r="C205" s="21"/>
      <c r="D205" s="181"/>
      <c r="E205" s="124">
        <v>2009</v>
      </c>
      <c r="F205" s="16"/>
      <c r="G205" s="16"/>
      <c r="H205" s="16"/>
      <c r="I205" s="95"/>
      <c r="J205" s="89">
        <f t="shared" si="3"/>
        <v>0</v>
      </c>
      <c r="K205" s="113"/>
      <c r="L205" s="36"/>
      <c r="M205" s="108"/>
    </row>
    <row r="206" spans="2:13" ht="12.75" customHeight="1">
      <c r="B206" s="179"/>
      <c r="C206" s="21"/>
      <c r="D206" s="181"/>
      <c r="E206" s="15">
        <v>2010</v>
      </c>
      <c r="F206" s="16"/>
      <c r="G206" s="16"/>
      <c r="H206" s="16"/>
      <c r="I206" s="95"/>
      <c r="J206" s="89">
        <f t="shared" si="3"/>
        <v>0</v>
      </c>
      <c r="K206" s="113"/>
      <c r="L206" s="36"/>
      <c r="M206" s="108"/>
    </row>
    <row r="207" spans="2:13" ht="12.75" customHeight="1">
      <c r="B207" s="179"/>
      <c r="C207" s="21"/>
      <c r="D207" s="181"/>
      <c r="E207" s="15">
        <v>2011</v>
      </c>
      <c r="F207" s="16">
        <v>271600</v>
      </c>
      <c r="G207" s="16"/>
      <c r="H207" s="16"/>
      <c r="I207" s="95"/>
      <c r="J207" s="89">
        <f t="shared" si="3"/>
        <v>271600</v>
      </c>
      <c r="K207" s="113"/>
      <c r="L207" s="36"/>
      <c r="M207" s="108"/>
    </row>
    <row r="208" spans="2:13" ht="13.5" customHeight="1">
      <c r="B208" s="179"/>
      <c r="C208" s="21"/>
      <c r="D208" s="181"/>
      <c r="E208" s="15">
        <v>2012</v>
      </c>
      <c r="F208" s="16"/>
      <c r="G208" s="16"/>
      <c r="H208" s="16"/>
      <c r="I208" s="95"/>
      <c r="J208" s="89">
        <f t="shared" si="3"/>
        <v>0</v>
      </c>
      <c r="K208" s="113"/>
      <c r="L208" s="36"/>
      <c r="M208" s="108"/>
    </row>
    <row r="209" spans="2:13" ht="12" customHeight="1">
      <c r="B209" s="180"/>
      <c r="C209" s="123"/>
      <c r="D209" s="335"/>
      <c r="E209" s="15">
        <v>2013</v>
      </c>
      <c r="F209" s="16"/>
      <c r="G209" s="16"/>
      <c r="H209" s="16"/>
      <c r="I209" s="95"/>
      <c r="J209" s="89">
        <f aca="true" t="shared" si="4" ref="J209:J265">SUM(F209:I209)</f>
        <v>0</v>
      </c>
      <c r="K209" s="113"/>
      <c r="L209" s="36"/>
      <c r="M209" s="109"/>
    </row>
    <row r="210" spans="2:13" ht="13.5" customHeight="1">
      <c r="B210" s="409"/>
      <c r="C210" s="408"/>
      <c r="D210" s="435"/>
      <c r="E210" s="51">
        <v>2007</v>
      </c>
      <c r="F210" s="410"/>
      <c r="G210" s="410"/>
      <c r="H210" s="410"/>
      <c r="I210" s="411"/>
      <c r="J210" s="412">
        <f t="shared" si="4"/>
        <v>0</v>
      </c>
      <c r="K210" s="116"/>
      <c r="L210" s="54"/>
      <c r="M210" s="177"/>
    </row>
    <row r="211" spans="2:13" ht="15" customHeight="1">
      <c r="B211" s="415" t="s">
        <v>225</v>
      </c>
      <c r="C211" s="345" t="s">
        <v>181</v>
      </c>
      <c r="D211" s="413">
        <f>SUM(J210:J216)</f>
        <v>162600</v>
      </c>
      <c r="E211" s="51">
        <v>2008</v>
      </c>
      <c r="F211" s="410"/>
      <c r="G211" s="410"/>
      <c r="H211" s="410"/>
      <c r="I211" s="411"/>
      <c r="J211" s="412">
        <f t="shared" si="4"/>
        <v>0</v>
      </c>
      <c r="K211" s="116"/>
      <c r="L211" s="54"/>
      <c r="M211" s="117"/>
    </row>
    <row r="212" spans="2:13" ht="15" customHeight="1">
      <c r="B212" s="415"/>
      <c r="C212" s="345"/>
      <c r="D212" s="413"/>
      <c r="E212" s="57">
        <v>2009</v>
      </c>
      <c r="F212" s="410"/>
      <c r="G212" s="410"/>
      <c r="H212" s="410"/>
      <c r="I212" s="411"/>
      <c r="J212" s="412">
        <f t="shared" si="4"/>
        <v>0</v>
      </c>
      <c r="K212" s="116"/>
      <c r="L212" s="54"/>
      <c r="M212" s="117"/>
    </row>
    <row r="213" spans="2:13" ht="15" customHeight="1">
      <c r="B213" s="415"/>
      <c r="C213" s="345"/>
      <c r="D213" s="413"/>
      <c r="E213" s="416">
        <v>2010</v>
      </c>
      <c r="F213" s="410"/>
      <c r="G213" s="410"/>
      <c r="H213" s="410"/>
      <c r="I213" s="411"/>
      <c r="J213" s="412">
        <f t="shared" si="4"/>
        <v>0</v>
      </c>
      <c r="K213" s="116"/>
      <c r="L213" s="54"/>
      <c r="M213" s="117"/>
    </row>
    <row r="214" spans="2:13" ht="15" customHeight="1">
      <c r="B214" s="415"/>
      <c r="C214" s="345"/>
      <c r="D214" s="413"/>
      <c r="E214" s="416">
        <v>2011</v>
      </c>
      <c r="F214" s="410">
        <v>162600</v>
      </c>
      <c r="G214" s="410"/>
      <c r="H214" s="410"/>
      <c r="I214" s="411"/>
      <c r="J214" s="412">
        <f t="shared" si="4"/>
        <v>162600</v>
      </c>
      <c r="K214" s="116"/>
      <c r="L214" s="54"/>
      <c r="M214" s="117"/>
    </row>
    <row r="215" spans="2:13" ht="13.5" customHeight="1">
      <c r="B215" s="415"/>
      <c r="C215" s="345"/>
      <c r="D215" s="413"/>
      <c r="E215" s="416">
        <v>2012</v>
      </c>
      <c r="F215" s="410"/>
      <c r="G215" s="410"/>
      <c r="H215" s="410"/>
      <c r="I215" s="411"/>
      <c r="J215" s="412">
        <f t="shared" si="4"/>
        <v>0</v>
      </c>
      <c r="K215" s="116"/>
      <c r="L215" s="54"/>
      <c r="M215" s="117"/>
    </row>
    <row r="216" spans="2:13" ht="12.75" customHeight="1">
      <c r="B216" s="418"/>
      <c r="C216" s="417"/>
      <c r="D216" s="428"/>
      <c r="E216" s="416">
        <v>2013</v>
      </c>
      <c r="F216" s="410"/>
      <c r="G216" s="410"/>
      <c r="H216" s="410"/>
      <c r="I216" s="411"/>
      <c r="J216" s="412">
        <f t="shared" si="4"/>
        <v>0</v>
      </c>
      <c r="K216" s="116"/>
      <c r="L216" s="54"/>
      <c r="M216" s="118"/>
    </row>
    <row r="217" spans="2:13" ht="14.25" customHeight="1">
      <c r="B217" s="481"/>
      <c r="C217" s="21"/>
      <c r="D217" s="228"/>
      <c r="E217" s="91">
        <v>2007</v>
      </c>
      <c r="F217" s="16"/>
      <c r="G217" s="16"/>
      <c r="H217" s="16"/>
      <c r="I217" s="95"/>
      <c r="J217" s="89">
        <f t="shared" si="4"/>
        <v>0</v>
      </c>
      <c r="K217" s="113"/>
      <c r="L217" s="36"/>
      <c r="M217" s="108"/>
    </row>
    <row r="218" spans="2:13" ht="14.25" customHeight="1">
      <c r="B218" s="481" t="s">
        <v>226</v>
      </c>
      <c r="C218" s="21" t="s">
        <v>132</v>
      </c>
      <c r="D218" s="228">
        <f>SUM(J217:J223)</f>
        <v>267800</v>
      </c>
      <c r="E218" s="91">
        <v>2008</v>
      </c>
      <c r="F218" s="16"/>
      <c r="G218" s="16"/>
      <c r="H218" s="16"/>
      <c r="I218" s="95"/>
      <c r="J218" s="89">
        <f t="shared" si="4"/>
        <v>0</v>
      </c>
      <c r="K218" s="113"/>
      <c r="L218" s="36"/>
      <c r="M218" s="108"/>
    </row>
    <row r="219" spans="2:13" ht="14.25" customHeight="1">
      <c r="B219" s="481"/>
      <c r="C219" s="21" t="s">
        <v>133</v>
      </c>
      <c r="D219" s="228"/>
      <c r="E219" s="124">
        <v>2009</v>
      </c>
      <c r="F219" s="16"/>
      <c r="G219" s="16"/>
      <c r="H219" s="16"/>
      <c r="I219" s="95"/>
      <c r="J219" s="89">
        <f t="shared" si="4"/>
        <v>0</v>
      </c>
      <c r="K219" s="113"/>
      <c r="L219" s="36"/>
      <c r="M219" s="108"/>
    </row>
    <row r="220" spans="2:13" ht="14.25" customHeight="1">
      <c r="B220" s="481"/>
      <c r="C220" s="21"/>
      <c r="D220" s="228"/>
      <c r="E220" s="15">
        <v>2010</v>
      </c>
      <c r="F220" s="16"/>
      <c r="G220" s="16"/>
      <c r="H220" s="16"/>
      <c r="I220" s="95"/>
      <c r="J220" s="89">
        <f t="shared" si="4"/>
        <v>0</v>
      </c>
      <c r="K220" s="113"/>
      <c r="L220" s="36"/>
      <c r="M220" s="108"/>
    </row>
    <row r="221" spans="2:13" ht="16.5" customHeight="1">
      <c r="B221" s="481"/>
      <c r="C221" s="21"/>
      <c r="D221" s="228"/>
      <c r="E221" s="15">
        <v>2011</v>
      </c>
      <c r="F221" s="16">
        <v>267800</v>
      </c>
      <c r="G221" s="16"/>
      <c r="H221" s="16"/>
      <c r="I221" s="95"/>
      <c r="J221" s="89">
        <f t="shared" si="4"/>
        <v>267800</v>
      </c>
      <c r="K221" s="113"/>
      <c r="L221" s="36"/>
      <c r="M221" s="108"/>
    </row>
    <row r="222" spans="2:13" ht="15" customHeight="1">
      <c r="B222" s="481"/>
      <c r="C222" s="21"/>
      <c r="D222" s="228"/>
      <c r="E222" s="15">
        <v>2012</v>
      </c>
      <c r="F222" s="16"/>
      <c r="G222" s="16"/>
      <c r="H222" s="16"/>
      <c r="I222" s="95"/>
      <c r="J222" s="89">
        <f t="shared" si="4"/>
        <v>0</v>
      </c>
      <c r="K222" s="113"/>
      <c r="L222" s="36"/>
      <c r="M222" s="108"/>
    </row>
    <row r="223" spans="2:13" ht="15" customHeight="1">
      <c r="B223" s="481"/>
      <c r="C223" s="21"/>
      <c r="D223" s="228"/>
      <c r="E223" s="15">
        <v>2013</v>
      </c>
      <c r="F223" s="16"/>
      <c r="G223" s="16"/>
      <c r="H223" s="16"/>
      <c r="I223" s="95"/>
      <c r="J223" s="89">
        <f t="shared" si="4"/>
        <v>0</v>
      </c>
      <c r="K223" s="113"/>
      <c r="L223" s="36"/>
      <c r="M223" s="108"/>
    </row>
    <row r="224" spans="2:13" ht="14.25" customHeight="1">
      <c r="B224" s="409"/>
      <c r="C224" s="408"/>
      <c r="D224" s="435"/>
      <c r="E224" s="51">
        <v>2007</v>
      </c>
      <c r="F224" s="410"/>
      <c r="G224" s="410"/>
      <c r="H224" s="410"/>
      <c r="I224" s="411"/>
      <c r="J224" s="412">
        <f t="shared" si="4"/>
        <v>0</v>
      </c>
      <c r="K224" s="116"/>
      <c r="L224" s="54"/>
      <c r="M224" s="177"/>
    </row>
    <row r="225" spans="2:13" ht="13.5" customHeight="1">
      <c r="B225" s="415" t="s">
        <v>227</v>
      </c>
      <c r="C225" s="345" t="s">
        <v>172</v>
      </c>
      <c r="D225" s="413">
        <f>SUM(J224:J230)</f>
        <v>302000</v>
      </c>
      <c r="E225" s="51">
        <v>2008</v>
      </c>
      <c r="F225" s="410"/>
      <c r="G225" s="410"/>
      <c r="H225" s="410"/>
      <c r="I225" s="411"/>
      <c r="J225" s="412">
        <f t="shared" si="4"/>
        <v>0</v>
      </c>
      <c r="K225" s="116"/>
      <c r="L225" s="54"/>
      <c r="M225" s="117"/>
    </row>
    <row r="226" spans="2:13" ht="14.25" customHeight="1">
      <c r="B226" s="415"/>
      <c r="C226" s="345"/>
      <c r="D226" s="413"/>
      <c r="E226" s="57">
        <v>2009</v>
      </c>
      <c r="F226" s="410"/>
      <c r="G226" s="410"/>
      <c r="H226" s="410"/>
      <c r="I226" s="411"/>
      <c r="J226" s="412">
        <f t="shared" si="4"/>
        <v>0</v>
      </c>
      <c r="K226" s="116"/>
      <c r="L226" s="54"/>
      <c r="M226" s="117"/>
    </row>
    <row r="227" spans="2:13" ht="12.75" customHeight="1">
      <c r="B227" s="415"/>
      <c r="C227" s="345"/>
      <c r="D227" s="413"/>
      <c r="E227" s="416">
        <v>2010</v>
      </c>
      <c r="F227" s="410"/>
      <c r="G227" s="410"/>
      <c r="H227" s="410"/>
      <c r="I227" s="411"/>
      <c r="J227" s="412">
        <f t="shared" si="4"/>
        <v>0</v>
      </c>
      <c r="K227" s="116"/>
      <c r="L227" s="54"/>
      <c r="M227" s="117"/>
    </row>
    <row r="228" spans="2:13" ht="15" customHeight="1">
      <c r="B228" s="415"/>
      <c r="C228" s="345"/>
      <c r="D228" s="413"/>
      <c r="E228" s="416">
        <v>2011</v>
      </c>
      <c r="F228" s="410">
        <v>302000</v>
      </c>
      <c r="G228" s="410"/>
      <c r="H228" s="410"/>
      <c r="I228" s="411"/>
      <c r="J228" s="412">
        <f t="shared" si="4"/>
        <v>302000</v>
      </c>
      <c r="K228" s="116"/>
      <c r="L228" s="54"/>
      <c r="M228" s="117"/>
    </row>
    <row r="229" spans="2:13" ht="15" customHeight="1">
      <c r="B229" s="415"/>
      <c r="C229" s="345"/>
      <c r="D229" s="413"/>
      <c r="E229" s="416">
        <v>2012</v>
      </c>
      <c r="F229" s="410"/>
      <c r="G229" s="410"/>
      <c r="H229" s="410"/>
      <c r="I229" s="411"/>
      <c r="J229" s="412">
        <f t="shared" si="4"/>
        <v>0</v>
      </c>
      <c r="K229" s="116"/>
      <c r="L229" s="54"/>
      <c r="M229" s="117"/>
    </row>
    <row r="230" spans="2:13" ht="13.5" customHeight="1">
      <c r="B230" s="418"/>
      <c r="C230" s="417"/>
      <c r="D230" s="428"/>
      <c r="E230" s="416">
        <v>2013</v>
      </c>
      <c r="F230" s="410"/>
      <c r="G230" s="410"/>
      <c r="H230" s="410"/>
      <c r="I230" s="411"/>
      <c r="J230" s="412">
        <f t="shared" si="4"/>
        <v>0</v>
      </c>
      <c r="K230" s="116"/>
      <c r="L230" s="54"/>
      <c r="M230" s="118"/>
    </row>
    <row r="231" spans="2:13" ht="14.25" customHeight="1">
      <c r="B231" s="481"/>
      <c r="C231" s="21"/>
      <c r="D231" s="228"/>
      <c r="E231" s="91">
        <v>2007</v>
      </c>
      <c r="F231" s="16"/>
      <c r="G231" s="16"/>
      <c r="H231" s="16"/>
      <c r="I231" s="95"/>
      <c r="J231" s="89">
        <f t="shared" si="4"/>
        <v>0</v>
      </c>
      <c r="K231" s="113"/>
      <c r="L231" s="36"/>
      <c r="M231" s="108"/>
    </row>
    <row r="232" spans="2:13" ht="14.25" customHeight="1">
      <c r="B232" s="481" t="s">
        <v>228</v>
      </c>
      <c r="C232" s="21" t="s">
        <v>134</v>
      </c>
      <c r="D232" s="228">
        <f>SUM(J231:J237)</f>
        <v>535000</v>
      </c>
      <c r="E232" s="91">
        <v>2008</v>
      </c>
      <c r="F232" s="16"/>
      <c r="G232" s="16"/>
      <c r="H232" s="16"/>
      <c r="I232" s="95"/>
      <c r="J232" s="89">
        <f t="shared" si="4"/>
        <v>0</v>
      </c>
      <c r="K232" s="113"/>
      <c r="L232" s="36"/>
      <c r="M232" s="108"/>
    </row>
    <row r="233" spans="2:13" ht="13.5" customHeight="1">
      <c r="B233" s="481"/>
      <c r="C233" s="21"/>
      <c r="D233" s="228"/>
      <c r="E233" s="124">
        <v>2009</v>
      </c>
      <c r="F233" s="16"/>
      <c r="G233" s="16"/>
      <c r="H233" s="16"/>
      <c r="I233" s="95"/>
      <c r="J233" s="89">
        <f t="shared" si="4"/>
        <v>0</v>
      </c>
      <c r="K233" s="113"/>
      <c r="L233" s="36"/>
      <c r="M233" s="108"/>
    </row>
    <row r="234" spans="2:13" ht="13.5" customHeight="1">
      <c r="B234" s="481"/>
      <c r="C234" s="21"/>
      <c r="D234" s="228"/>
      <c r="E234" s="15">
        <v>2010</v>
      </c>
      <c r="F234" s="16"/>
      <c r="G234" s="16"/>
      <c r="H234" s="16"/>
      <c r="I234" s="95"/>
      <c r="J234" s="89">
        <f t="shared" si="4"/>
        <v>0</v>
      </c>
      <c r="K234" s="113"/>
      <c r="L234" s="36"/>
      <c r="M234" s="108"/>
    </row>
    <row r="235" spans="2:13" ht="12.75" customHeight="1">
      <c r="B235" s="481"/>
      <c r="C235" s="21"/>
      <c r="D235" s="228"/>
      <c r="E235" s="15">
        <v>2011</v>
      </c>
      <c r="F235" s="16"/>
      <c r="G235" s="16"/>
      <c r="H235" s="16"/>
      <c r="I235" s="95"/>
      <c r="J235" s="89">
        <f t="shared" si="4"/>
        <v>0</v>
      </c>
      <c r="K235" s="113"/>
      <c r="L235" s="36"/>
      <c r="M235" s="108"/>
    </row>
    <row r="236" spans="2:13" ht="15" customHeight="1">
      <c r="B236" s="481"/>
      <c r="C236" s="21"/>
      <c r="D236" s="228"/>
      <c r="E236" s="15">
        <v>2012</v>
      </c>
      <c r="F236" s="16">
        <v>535000</v>
      </c>
      <c r="G236" s="16"/>
      <c r="H236" s="16"/>
      <c r="I236" s="95"/>
      <c r="J236" s="89">
        <f t="shared" si="4"/>
        <v>535000</v>
      </c>
      <c r="K236" s="113"/>
      <c r="L236" s="36"/>
      <c r="M236" s="108"/>
    </row>
    <row r="237" spans="2:13" ht="15" customHeight="1">
      <c r="B237" s="481"/>
      <c r="C237" s="21"/>
      <c r="D237" s="228"/>
      <c r="E237" s="15">
        <v>2013</v>
      </c>
      <c r="F237" s="16"/>
      <c r="G237" s="16"/>
      <c r="H237" s="16"/>
      <c r="I237" s="95"/>
      <c r="J237" s="89">
        <f t="shared" si="4"/>
        <v>0</v>
      </c>
      <c r="K237" s="113"/>
      <c r="L237" s="36"/>
      <c r="M237" s="108"/>
    </row>
    <row r="238" spans="2:13" ht="13.5" customHeight="1">
      <c r="B238" s="409"/>
      <c r="C238" s="408"/>
      <c r="D238" s="435"/>
      <c r="E238" s="51">
        <v>2007</v>
      </c>
      <c r="F238" s="410"/>
      <c r="G238" s="410"/>
      <c r="H238" s="410"/>
      <c r="I238" s="411"/>
      <c r="J238" s="412">
        <f t="shared" si="4"/>
        <v>0</v>
      </c>
      <c r="K238" s="116"/>
      <c r="L238" s="54"/>
      <c r="M238" s="177"/>
    </row>
    <row r="239" spans="2:13" ht="15" customHeight="1">
      <c r="B239" s="415" t="s">
        <v>229</v>
      </c>
      <c r="C239" s="345" t="s">
        <v>135</v>
      </c>
      <c r="D239" s="413">
        <f>SUM(J238:J244)</f>
        <v>397000</v>
      </c>
      <c r="E239" s="51">
        <v>2008</v>
      </c>
      <c r="F239" s="410"/>
      <c r="G239" s="410"/>
      <c r="H239" s="410"/>
      <c r="I239" s="411"/>
      <c r="J239" s="412">
        <f t="shared" si="4"/>
        <v>0</v>
      </c>
      <c r="K239" s="116"/>
      <c r="L239" s="54"/>
      <c r="M239" s="117"/>
    </row>
    <row r="240" spans="2:13" ht="12.75" customHeight="1">
      <c r="B240" s="415"/>
      <c r="C240" s="345" t="s">
        <v>136</v>
      </c>
      <c r="D240" s="413"/>
      <c r="E240" s="57">
        <v>2009</v>
      </c>
      <c r="F240" s="410"/>
      <c r="G240" s="410"/>
      <c r="H240" s="410"/>
      <c r="I240" s="411"/>
      <c r="J240" s="412">
        <f t="shared" si="4"/>
        <v>0</v>
      </c>
      <c r="K240" s="116"/>
      <c r="L240" s="54"/>
      <c r="M240" s="117"/>
    </row>
    <row r="241" spans="2:13" ht="14.25" customHeight="1">
      <c r="B241" s="415"/>
      <c r="C241" s="345"/>
      <c r="D241" s="413"/>
      <c r="E241" s="416">
        <v>2010</v>
      </c>
      <c r="F241" s="410"/>
      <c r="G241" s="410"/>
      <c r="H241" s="410"/>
      <c r="I241" s="411"/>
      <c r="J241" s="412">
        <f t="shared" si="4"/>
        <v>0</v>
      </c>
      <c r="K241" s="116"/>
      <c r="L241" s="54"/>
      <c r="M241" s="117"/>
    </row>
    <row r="242" spans="2:13" ht="12.75" customHeight="1">
      <c r="B242" s="415"/>
      <c r="C242" s="345"/>
      <c r="D242" s="413"/>
      <c r="E242" s="416">
        <v>2011</v>
      </c>
      <c r="F242" s="410"/>
      <c r="G242" s="410"/>
      <c r="H242" s="410"/>
      <c r="I242" s="411"/>
      <c r="J242" s="412">
        <f t="shared" si="4"/>
        <v>0</v>
      </c>
      <c r="K242" s="116"/>
      <c r="L242" s="54"/>
      <c r="M242" s="117"/>
    </row>
    <row r="243" spans="2:13" ht="13.5" customHeight="1">
      <c r="B243" s="415"/>
      <c r="C243" s="345"/>
      <c r="D243" s="413"/>
      <c r="E243" s="416">
        <v>2012</v>
      </c>
      <c r="F243" s="410">
        <v>397000</v>
      </c>
      <c r="G243" s="410"/>
      <c r="H243" s="410"/>
      <c r="I243" s="411"/>
      <c r="J243" s="412">
        <f t="shared" si="4"/>
        <v>397000</v>
      </c>
      <c r="K243" s="116"/>
      <c r="L243" s="54"/>
      <c r="M243" s="117"/>
    </row>
    <row r="244" spans="2:13" ht="13.5" customHeight="1">
      <c r="B244" s="418"/>
      <c r="C244" s="417"/>
      <c r="D244" s="428"/>
      <c r="E244" s="416">
        <v>2013</v>
      </c>
      <c r="F244" s="410"/>
      <c r="G244" s="410"/>
      <c r="H244" s="410"/>
      <c r="I244" s="411"/>
      <c r="J244" s="412">
        <f t="shared" si="4"/>
        <v>0</v>
      </c>
      <c r="K244" s="116"/>
      <c r="L244" s="54"/>
      <c r="M244" s="118"/>
    </row>
    <row r="245" spans="2:13" ht="15" customHeight="1">
      <c r="B245" s="178"/>
      <c r="C245" s="14"/>
      <c r="D245" s="178"/>
      <c r="E245" s="542">
        <v>2007</v>
      </c>
      <c r="F245" s="16"/>
      <c r="G245" s="16"/>
      <c r="H245" s="16"/>
      <c r="I245" s="16"/>
      <c r="J245" s="89">
        <f t="shared" si="4"/>
        <v>0</v>
      </c>
      <c r="K245" s="16"/>
      <c r="L245" s="18"/>
      <c r="M245" s="119"/>
    </row>
    <row r="246" spans="2:13" ht="13.5" customHeight="1">
      <c r="B246" s="179" t="s">
        <v>230</v>
      </c>
      <c r="C246" s="21" t="s">
        <v>137</v>
      </c>
      <c r="D246" s="181">
        <f>SUM(J245:J251)</f>
        <v>470600</v>
      </c>
      <c r="E246" s="422">
        <v>2008</v>
      </c>
      <c r="F246" s="16"/>
      <c r="G246" s="16"/>
      <c r="H246" s="16"/>
      <c r="I246" s="95"/>
      <c r="J246" s="89">
        <f t="shared" si="4"/>
        <v>0</v>
      </c>
      <c r="K246" s="113"/>
      <c r="L246" s="36"/>
      <c r="M246" s="92"/>
    </row>
    <row r="247" spans="2:13" ht="13.5" customHeight="1">
      <c r="B247" s="179"/>
      <c r="C247" s="21"/>
      <c r="D247" s="227"/>
      <c r="E247" s="124">
        <v>2009</v>
      </c>
      <c r="F247" s="16"/>
      <c r="G247" s="16"/>
      <c r="H247" s="16"/>
      <c r="I247" s="95"/>
      <c r="J247" s="89">
        <f t="shared" si="4"/>
        <v>0</v>
      </c>
      <c r="K247" s="113"/>
      <c r="L247" s="36"/>
      <c r="M247" s="92"/>
    </row>
    <row r="248" spans="2:13" ht="13.5" customHeight="1">
      <c r="B248" s="179"/>
      <c r="C248" s="21"/>
      <c r="D248" s="179"/>
      <c r="E248" s="15">
        <v>2010</v>
      </c>
      <c r="F248" s="16"/>
      <c r="G248" s="16"/>
      <c r="H248" s="16"/>
      <c r="I248" s="95"/>
      <c r="J248" s="89">
        <f t="shared" si="4"/>
        <v>0</v>
      </c>
      <c r="K248" s="113"/>
      <c r="L248" s="36"/>
      <c r="M248" s="108"/>
    </row>
    <row r="249" spans="2:13" ht="15" customHeight="1">
      <c r="B249" s="179"/>
      <c r="C249" s="21"/>
      <c r="D249" s="179"/>
      <c r="E249" s="15">
        <v>2011</v>
      </c>
      <c r="F249" s="16"/>
      <c r="G249" s="16"/>
      <c r="H249" s="16"/>
      <c r="I249" s="95"/>
      <c r="J249" s="89">
        <f t="shared" si="4"/>
        <v>0</v>
      </c>
      <c r="K249" s="113"/>
      <c r="L249" s="36"/>
      <c r="M249" s="108"/>
    </row>
    <row r="250" spans="2:13" ht="15" customHeight="1">
      <c r="B250" s="179"/>
      <c r="C250" s="21"/>
      <c r="D250" s="179"/>
      <c r="E250" s="15">
        <v>2012</v>
      </c>
      <c r="F250" s="16"/>
      <c r="G250" s="16"/>
      <c r="H250" s="16"/>
      <c r="I250" s="95"/>
      <c r="J250" s="89">
        <f t="shared" si="4"/>
        <v>0</v>
      </c>
      <c r="K250" s="113"/>
      <c r="L250" s="36"/>
      <c r="M250" s="108"/>
    </row>
    <row r="251" spans="2:13" ht="15" customHeight="1">
      <c r="B251" s="180"/>
      <c r="C251" s="123"/>
      <c r="D251" s="180"/>
      <c r="E251" s="15">
        <v>2013</v>
      </c>
      <c r="F251" s="16">
        <v>470600</v>
      </c>
      <c r="G251" s="16"/>
      <c r="H251" s="16"/>
      <c r="I251" s="95"/>
      <c r="J251" s="89">
        <f t="shared" si="4"/>
        <v>470600</v>
      </c>
      <c r="K251" s="113"/>
      <c r="L251" s="36"/>
      <c r="M251" s="109"/>
    </row>
    <row r="252" spans="2:13" ht="15" customHeight="1">
      <c r="B252" s="409"/>
      <c r="C252" s="408"/>
      <c r="D252" s="409"/>
      <c r="E252" s="51">
        <v>2007</v>
      </c>
      <c r="F252" s="118"/>
      <c r="G252" s="118"/>
      <c r="H252" s="118"/>
      <c r="I252" s="436"/>
      <c r="J252" s="412">
        <f t="shared" si="4"/>
        <v>0</v>
      </c>
      <c r="K252" s="437"/>
      <c r="L252" s="438"/>
      <c r="M252" s="177"/>
    </row>
    <row r="253" spans="2:13" ht="12.75" customHeight="1">
      <c r="B253" s="415" t="s">
        <v>231</v>
      </c>
      <c r="C253" s="345" t="s">
        <v>138</v>
      </c>
      <c r="D253" s="415">
        <f>SUM(J252:J258)</f>
        <v>368000</v>
      </c>
      <c r="E253" s="51">
        <v>2008</v>
      </c>
      <c r="F253" s="118"/>
      <c r="G253" s="118"/>
      <c r="H253" s="118"/>
      <c r="I253" s="436"/>
      <c r="J253" s="412">
        <f t="shared" si="4"/>
        <v>0</v>
      </c>
      <c r="K253" s="437"/>
      <c r="L253" s="438"/>
      <c r="M253" s="439"/>
    </row>
    <row r="254" spans="2:13" ht="13.5" customHeight="1">
      <c r="B254" s="415"/>
      <c r="C254" s="345"/>
      <c r="D254" s="415"/>
      <c r="E254" s="57">
        <v>2009</v>
      </c>
      <c r="F254" s="118"/>
      <c r="G254" s="118"/>
      <c r="H254" s="118"/>
      <c r="I254" s="436"/>
      <c r="J254" s="412">
        <f t="shared" si="4"/>
        <v>0</v>
      </c>
      <c r="K254" s="437"/>
      <c r="L254" s="438"/>
      <c r="M254" s="439"/>
    </row>
    <row r="255" spans="2:13" ht="15" customHeight="1">
      <c r="B255" s="415"/>
      <c r="C255" s="345"/>
      <c r="D255" s="415"/>
      <c r="E255" s="416">
        <v>2010</v>
      </c>
      <c r="F255" s="118"/>
      <c r="G255" s="118"/>
      <c r="H255" s="118"/>
      <c r="I255" s="436"/>
      <c r="J255" s="412">
        <f t="shared" si="4"/>
        <v>0</v>
      </c>
      <c r="K255" s="437"/>
      <c r="L255" s="438"/>
      <c r="M255" s="117"/>
    </row>
    <row r="256" spans="2:13" ht="13.5" customHeight="1">
      <c r="B256" s="415"/>
      <c r="C256" s="345"/>
      <c r="D256" s="415"/>
      <c r="E256" s="416">
        <v>2011</v>
      </c>
      <c r="F256" s="118"/>
      <c r="G256" s="118"/>
      <c r="H256" s="118"/>
      <c r="I256" s="436"/>
      <c r="J256" s="412">
        <f t="shared" si="4"/>
        <v>0</v>
      </c>
      <c r="K256" s="437"/>
      <c r="L256" s="438"/>
      <c r="M256" s="117"/>
    </row>
    <row r="257" spans="2:13" ht="12.75" customHeight="1">
      <c r="B257" s="415"/>
      <c r="C257" s="345"/>
      <c r="D257" s="415"/>
      <c r="E257" s="416">
        <v>2012</v>
      </c>
      <c r="F257" s="118"/>
      <c r="G257" s="118"/>
      <c r="H257" s="118"/>
      <c r="I257" s="436"/>
      <c r="J257" s="412">
        <f t="shared" si="4"/>
        <v>0</v>
      </c>
      <c r="K257" s="437"/>
      <c r="L257" s="438"/>
      <c r="M257" s="117"/>
    </row>
    <row r="258" spans="2:13" ht="15" customHeight="1">
      <c r="B258" s="418"/>
      <c r="C258" s="417"/>
      <c r="D258" s="418"/>
      <c r="E258" s="416">
        <v>2013</v>
      </c>
      <c r="F258" s="118">
        <v>368000</v>
      </c>
      <c r="G258" s="118"/>
      <c r="H258" s="118"/>
      <c r="I258" s="436"/>
      <c r="J258" s="412">
        <f t="shared" si="4"/>
        <v>368000</v>
      </c>
      <c r="K258" s="437"/>
      <c r="L258" s="438"/>
      <c r="M258" s="118"/>
    </row>
    <row r="259" spans="2:13" ht="15" customHeight="1">
      <c r="B259" s="178"/>
      <c r="C259" s="14"/>
      <c r="D259" s="178"/>
      <c r="E259" s="91">
        <v>2007</v>
      </c>
      <c r="F259" s="109"/>
      <c r="G259" s="109"/>
      <c r="H259" s="109"/>
      <c r="I259" s="120"/>
      <c r="J259" s="89">
        <f t="shared" si="4"/>
        <v>0</v>
      </c>
      <c r="K259" s="121"/>
      <c r="L259" s="49"/>
      <c r="M259" s="119"/>
    </row>
    <row r="260" spans="2:13" ht="13.5" customHeight="1">
      <c r="B260" s="179" t="s">
        <v>232</v>
      </c>
      <c r="C260" s="21" t="s">
        <v>139</v>
      </c>
      <c r="D260" s="179">
        <f>SUM(J259:J265)</f>
        <v>270000</v>
      </c>
      <c r="E260" s="91">
        <v>2008</v>
      </c>
      <c r="F260" s="109"/>
      <c r="G260" s="109"/>
      <c r="H260" s="109"/>
      <c r="I260" s="120"/>
      <c r="J260" s="89">
        <f t="shared" si="4"/>
        <v>0</v>
      </c>
      <c r="K260" s="121"/>
      <c r="L260" s="49"/>
      <c r="M260" s="108"/>
    </row>
    <row r="261" spans="2:13" ht="13.5" customHeight="1">
      <c r="B261" s="179"/>
      <c r="C261" s="21"/>
      <c r="D261" s="179"/>
      <c r="E261" s="124">
        <v>2009</v>
      </c>
      <c r="F261" s="109"/>
      <c r="G261" s="109"/>
      <c r="H261" s="109"/>
      <c r="I261" s="120"/>
      <c r="J261" s="89">
        <f t="shared" si="4"/>
        <v>0</v>
      </c>
      <c r="K261" s="121"/>
      <c r="L261" s="49"/>
      <c r="M261" s="108"/>
    </row>
    <row r="262" spans="2:13" ht="12.75" customHeight="1">
      <c r="B262" s="179"/>
      <c r="C262" s="21"/>
      <c r="D262" s="179"/>
      <c r="E262" s="15">
        <v>2010</v>
      </c>
      <c r="F262" s="109"/>
      <c r="G262" s="109"/>
      <c r="H262" s="109"/>
      <c r="I262" s="120"/>
      <c r="J262" s="89">
        <f t="shared" si="4"/>
        <v>0</v>
      </c>
      <c r="K262" s="121"/>
      <c r="L262" s="49"/>
      <c r="M262" s="108"/>
    </row>
    <row r="263" spans="2:13" ht="14.25" customHeight="1">
      <c r="B263" s="179"/>
      <c r="C263" s="21"/>
      <c r="D263" s="179"/>
      <c r="E263" s="15">
        <v>2011</v>
      </c>
      <c r="F263" s="109"/>
      <c r="G263" s="109"/>
      <c r="H263" s="109"/>
      <c r="I263" s="120"/>
      <c r="J263" s="89">
        <f t="shared" si="4"/>
        <v>0</v>
      </c>
      <c r="K263" s="121"/>
      <c r="L263" s="49"/>
      <c r="M263" s="108"/>
    </row>
    <row r="264" spans="2:13" ht="15" customHeight="1">
      <c r="B264" s="179"/>
      <c r="C264" s="21"/>
      <c r="D264" s="179"/>
      <c r="E264" s="15">
        <v>2012</v>
      </c>
      <c r="F264" s="109"/>
      <c r="G264" s="109"/>
      <c r="H264" s="109"/>
      <c r="I264" s="120"/>
      <c r="J264" s="89">
        <f t="shared" si="4"/>
        <v>0</v>
      </c>
      <c r="K264" s="121"/>
      <c r="L264" s="49"/>
      <c r="M264" s="108"/>
    </row>
    <row r="265" spans="2:13" ht="15" customHeight="1">
      <c r="B265" s="179"/>
      <c r="C265" s="21"/>
      <c r="D265" s="179"/>
      <c r="E265" s="15">
        <v>2013</v>
      </c>
      <c r="F265" s="109">
        <v>270000</v>
      </c>
      <c r="G265" s="109"/>
      <c r="H265" s="109"/>
      <c r="I265" s="120"/>
      <c r="J265" s="89">
        <f t="shared" si="4"/>
        <v>270000</v>
      </c>
      <c r="K265" s="121"/>
      <c r="L265" s="49"/>
      <c r="M265" s="108"/>
    </row>
    <row r="266" spans="2:13" ht="14.25" customHeight="1">
      <c r="B266" s="409"/>
      <c r="C266" s="408"/>
      <c r="D266" s="409"/>
      <c r="E266" s="51">
        <v>2007</v>
      </c>
      <c r="F266" s="118"/>
      <c r="G266" s="118"/>
      <c r="H266" s="118"/>
      <c r="I266" s="436"/>
      <c r="J266" s="412">
        <f aca="true" t="shared" si="5" ref="J266:J286">SUM(F266:I266)</f>
        <v>0</v>
      </c>
      <c r="K266" s="437"/>
      <c r="L266" s="438"/>
      <c r="M266" s="177"/>
    </row>
    <row r="267" spans="2:13" ht="14.25" customHeight="1">
      <c r="B267" s="415" t="s">
        <v>233</v>
      </c>
      <c r="C267" s="345" t="s">
        <v>140</v>
      </c>
      <c r="D267" s="415">
        <f>SUM(J266:J272)</f>
        <v>473000</v>
      </c>
      <c r="E267" s="51">
        <v>2008</v>
      </c>
      <c r="F267" s="118"/>
      <c r="G267" s="118"/>
      <c r="H267" s="118"/>
      <c r="I267" s="436"/>
      <c r="J267" s="412">
        <f t="shared" si="5"/>
        <v>0</v>
      </c>
      <c r="K267" s="437"/>
      <c r="L267" s="438"/>
      <c r="M267" s="117"/>
    </row>
    <row r="268" spans="2:13" ht="13.5" customHeight="1">
      <c r="B268" s="415"/>
      <c r="C268" s="345"/>
      <c r="D268" s="415"/>
      <c r="E268" s="57">
        <v>2009</v>
      </c>
      <c r="F268" s="118"/>
      <c r="G268" s="118"/>
      <c r="H268" s="118"/>
      <c r="I268" s="436"/>
      <c r="J268" s="412">
        <f t="shared" si="5"/>
        <v>0</v>
      </c>
      <c r="K268" s="437"/>
      <c r="L268" s="438"/>
      <c r="M268" s="117"/>
    </row>
    <row r="269" spans="2:13" ht="15" customHeight="1">
      <c r="B269" s="415"/>
      <c r="C269" s="345"/>
      <c r="D269" s="415"/>
      <c r="E269" s="416">
        <v>2010</v>
      </c>
      <c r="F269" s="118"/>
      <c r="G269" s="118"/>
      <c r="H269" s="118"/>
      <c r="I269" s="436"/>
      <c r="J269" s="412">
        <f t="shared" si="5"/>
        <v>0</v>
      </c>
      <c r="K269" s="437"/>
      <c r="L269" s="438"/>
      <c r="M269" s="117"/>
    </row>
    <row r="270" spans="2:13" ht="13.5" customHeight="1">
      <c r="B270" s="415"/>
      <c r="C270" s="345"/>
      <c r="D270" s="415"/>
      <c r="E270" s="416">
        <v>2011</v>
      </c>
      <c r="F270" s="118"/>
      <c r="G270" s="118"/>
      <c r="H270" s="118"/>
      <c r="I270" s="436"/>
      <c r="J270" s="412">
        <f t="shared" si="5"/>
        <v>0</v>
      </c>
      <c r="K270" s="437"/>
      <c r="L270" s="438"/>
      <c r="M270" s="117"/>
    </row>
    <row r="271" spans="2:13" ht="13.5" customHeight="1">
      <c r="B271" s="415"/>
      <c r="C271" s="345"/>
      <c r="D271" s="415"/>
      <c r="E271" s="416">
        <v>2012</v>
      </c>
      <c r="F271" s="118"/>
      <c r="G271" s="118"/>
      <c r="H271" s="118"/>
      <c r="I271" s="436"/>
      <c r="J271" s="412">
        <f t="shared" si="5"/>
        <v>0</v>
      </c>
      <c r="K271" s="437"/>
      <c r="L271" s="438"/>
      <c r="M271" s="117"/>
    </row>
    <row r="272" spans="2:13" ht="15" customHeight="1">
      <c r="B272" s="415"/>
      <c r="C272" s="345"/>
      <c r="D272" s="415"/>
      <c r="E272" s="416">
        <v>2013</v>
      </c>
      <c r="F272" s="118">
        <v>473000</v>
      </c>
      <c r="G272" s="118"/>
      <c r="H272" s="118"/>
      <c r="I272" s="436"/>
      <c r="J272" s="412">
        <f t="shared" si="5"/>
        <v>473000</v>
      </c>
      <c r="K272" s="437"/>
      <c r="L272" s="438"/>
      <c r="M272" s="117"/>
    </row>
    <row r="273" spans="2:13" ht="13.5" customHeight="1">
      <c r="B273" s="178"/>
      <c r="C273" s="14"/>
      <c r="D273" s="178"/>
      <c r="E273" s="91">
        <v>2007</v>
      </c>
      <c r="F273" s="109"/>
      <c r="G273" s="109"/>
      <c r="H273" s="109"/>
      <c r="I273" s="120"/>
      <c r="J273" s="89">
        <f t="shared" si="5"/>
        <v>0</v>
      </c>
      <c r="K273" s="121"/>
      <c r="L273" s="49"/>
      <c r="M273" s="119"/>
    </row>
    <row r="274" spans="2:13" ht="14.25" customHeight="1">
      <c r="B274" s="179" t="s">
        <v>234</v>
      </c>
      <c r="C274" s="21" t="s">
        <v>141</v>
      </c>
      <c r="D274" s="179">
        <f>SUM(J273:J279)</f>
        <v>919000</v>
      </c>
      <c r="E274" s="91">
        <v>2008</v>
      </c>
      <c r="F274" s="109"/>
      <c r="G274" s="109"/>
      <c r="H274" s="109"/>
      <c r="I274" s="120"/>
      <c r="J274" s="89">
        <f t="shared" si="5"/>
        <v>0</v>
      </c>
      <c r="K274" s="121"/>
      <c r="L274" s="49"/>
      <c r="M274" s="108"/>
    </row>
    <row r="275" spans="2:13" ht="12.75" customHeight="1">
      <c r="B275" s="179"/>
      <c r="C275" s="21"/>
      <c r="D275" s="179"/>
      <c r="E275" s="124">
        <v>2009</v>
      </c>
      <c r="F275" s="109"/>
      <c r="G275" s="109"/>
      <c r="H275" s="109"/>
      <c r="I275" s="120"/>
      <c r="J275" s="89">
        <f t="shared" si="5"/>
        <v>0</v>
      </c>
      <c r="K275" s="121"/>
      <c r="L275" s="49"/>
      <c r="M275" s="108"/>
    </row>
    <row r="276" spans="2:13" ht="12.75" customHeight="1">
      <c r="B276" s="179"/>
      <c r="C276" s="21"/>
      <c r="D276" s="179"/>
      <c r="E276" s="15">
        <v>2010</v>
      </c>
      <c r="F276" s="109"/>
      <c r="G276" s="109"/>
      <c r="H276" s="109"/>
      <c r="I276" s="120"/>
      <c r="J276" s="89">
        <f t="shared" si="5"/>
        <v>0</v>
      </c>
      <c r="K276" s="121"/>
      <c r="L276" s="49"/>
      <c r="M276" s="108"/>
    </row>
    <row r="277" spans="2:13" ht="15" customHeight="1">
      <c r="B277" s="179"/>
      <c r="C277" s="21"/>
      <c r="D277" s="179"/>
      <c r="E277" s="15">
        <v>2011</v>
      </c>
      <c r="F277" s="109"/>
      <c r="G277" s="109"/>
      <c r="H277" s="109"/>
      <c r="I277" s="120"/>
      <c r="J277" s="89">
        <f t="shared" si="5"/>
        <v>0</v>
      </c>
      <c r="K277" s="121"/>
      <c r="L277" s="49"/>
      <c r="M277" s="108"/>
    </row>
    <row r="278" spans="2:13" ht="14.25" customHeight="1">
      <c r="B278" s="179"/>
      <c r="C278" s="21"/>
      <c r="D278" s="179"/>
      <c r="E278" s="15">
        <v>2012</v>
      </c>
      <c r="F278" s="109"/>
      <c r="G278" s="109"/>
      <c r="H278" s="109"/>
      <c r="I278" s="120"/>
      <c r="J278" s="89">
        <f t="shared" si="5"/>
        <v>0</v>
      </c>
      <c r="K278" s="121"/>
      <c r="L278" s="49"/>
      <c r="M278" s="108"/>
    </row>
    <row r="279" spans="2:13" ht="15" customHeight="1">
      <c r="B279" s="180"/>
      <c r="C279" s="123"/>
      <c r="D279" s="180"/>
      <c r="E279" s="15">
        <v>2013</v>
      </c>
      <c r="F279" s="109">
        <v>919000</v>
      </c>
      <c r="G279" s="109"/>
      <c r="H279" s="109"/>
      <c r="I279" s="120"/>
      <c r="J279" s="89">
        <f t="shared" si="5"/>
        <v>919000</v>
      </c>
      <c r="K279" s="121"/>
      <c r="L279" s="49"/>
      <c r="M279" s="109"/>
    </row>
    <row r="280" spans="2:13" ht="14.25" customHeight="1">
      <c r="B280" s="409"/>
      <c r="C280" s="408"/>
      <c r="D280" s="409"/>
      <c r="E280" s="469">
        <v>2007</v>
      </c>
      <c r="F280" s="410"/>
      <c r="G280" s="410"/>
      <c r="H280" s="410"/>
      <c r="I280" s="411"/>
      <c r="J280" s="412">
        <f t="shared" si="5"/>
        <v>0</v>
      </c>
      <c r="K280" s="116"/>
      <c r="L280" s="54"/>
      <c r="M280" s="177"/>
    </row>
    <row r="281" spans="2:13" ht="13.5" customHeight="1">
      <c r="B281" s="415" t="s">
        <v>235</v>
      </c>
      <c r="C281" s="345" t="s">
        <v>173</v>
      </c>
      <c r="D281" s="415">
        <f>SUM(J280:J286)</f>
        <v>517000</v>
      </c>
      <c r="E281" s="51">
        <v>2008</v>
      </c>
      <c r="F281" s="118"/>
      <c r="G281" s="118"/>
      <c r="H281" s="118"/>
      <c r="I281" s="436"/>
      <c r="J281" s="412">
        <f t="shared" si="5"/>
        <v>0</v>
      </c>
      <c r="K281" s="437"/>
      <c r="L281" s="438"/>
      <c r="M281" s="117"/>
    </row>
    <row r="282" spans="2:13" ht="14.25" customHeight="1">
      <c r="B282" s="415"/>
      <c r="C282" s="345"/>
      <c r="D282" s="415"/>
      <c r="E282" s="57">
        <v>2009</v>
      </c>
      <c r="F282" s="118"/>
      <c r="G282" s="118"/>
      <c r="H282" s="118"/>
      <c r="I282" s="436"/>
      <c r="J282" s="412">
        <f t="shared" si="5"/>
        <v>0</v>
      </c>
      <c r="K282" s="437"/>
      <c r="L282" s="438"/>
      <c r="M282" s="117"/>
    </row>
    <row r="283" spans="2:13" ht="12.75" customHeight="1">
      <c r="B283" s="415"/>
      <c r="C283" s="345"/>
      <c r="D283" s="415"/>
      <c r="E283" s="416">
        <v>2010</v>
      </c>
      <c r="F283" s="118"/>
      <c r="G283" s="118"/>
      <c r="H283" s="118"/>
      <c r="I283" s="436"/>
      <c r="J283" s="412">
        <f t="shared" si="5"/>
        <v>0</v>
      </c>
      <c r="K283" s="437"/>
      <c r="L283" s="438"/>
      <c r="M283" s="117"/>
    </row>
    <row r="284" spans="2:13" ht="13.5" customHeight="1">
      <c r="B284" s="415"/>
      <c r="C284" s="345"/>
      <c r="D284" s="415"/>
      <c r="E284" s="416">
        <v>2011</v>
      </c>
      <c r="F284" s="118"/>
      <c r="G284" s="118"/>
      <c r="H284" s="118"/>
      <c r="I284" s="436"/>
      <c r="J284" s="412">
        <f t="shared" si="5"/>
        <v>0</v>
      </c>
      <c r="K284" s="437"/>
      <c r="L284" s="438"/>
      <c r="M284" s="117"/>
    </row>
    <row r="285" spans="2:13" ht="14.25" customHeight="1">
      <c r="B285" s="415"/>
      <c r="C285" s="345"/>
      <c r="D285" s="415"/>
      <c r="E285" s="416">
        <v>2012</v>
      </c>
      <c r="F285" s="118"/>
      <c r="G285" s="118"/>
      <c r="H285" s="118"/>
      <c r="I285" s="436"/>
      <c r="J285" s="412">
        <f t="shared" si="5"/>
        <v>0</v>
      </c>
      <c r="K285" s="437"/>
      <c r="L285" s="438"/>
      <c r="M285" s="117"/>
    </row>
    <row r="286" spans="2:13" ht="15" customHeight="1">
      <c r="B286" s="415"/>
      <c r="C286" s="345"/>
      <c r="D286" s="415"/>
      <c r="E286" s="416">
        <v>2013</v>
      </c>
      <c r="F286" s="118">
        <v>517000</v>
      </c>
      <c r="G286" s="118"/>
      <c r="H286" s="118"/>
      <c r="I286" s="436"/>
      <c r="J286" s="412">
        <f t="shared" si="5"/>
        <v>517000</v>
      </c>
      <c r="K286" s="437"/>
      <c r="L286" s="438"/>
      <c r="M286" s="117"/>
    </row>
    <row r="287" spans="2:13" ht="12.75" customHeight="1">
      <c r="B287" s="178"/>
      <c r="C287" s="14"/>
      <c r="D287" s="178"/>
      <c r="E287" s="91">
        <v>2007</v>
      </c>
      <c r="F287" s="109"/>
      <c r="G287" s="109"/>
      <c r="H287" s="109"/>
      <c r="I287" s="120"/>
      <c r="J287" s="89">
        <f aca="true" t="shared" si="6" ref="J287:J300">SUM(F287:I287)</f>
        <v>0</v>
      </c>
      <c r="K287" s="121"/>
      <c r="L287" s="49"/>
      <c r="M287" s="119"/>
    </row>
    <row r="288" spans="2:13" ht="12.75" customHeight="1">
      <c r="B288" s="179" t="s">
        <v>236</v>
      </c>
      <c r="C288" s="21" t="s">
        <v>126</v>
      </c>
      <c r="D288" s="179">
        <f>SUM(J287:J293)</f>
        <v>693800</v>
      </c>
      <c r="E288" s="91">
        <v>2008</v>
      </c>
      <c r="F288" s="109"/>
      <c r="G288" s="109"/>
      <c r="H288" s="109"/>
      <c r="I288" s="120"/>
      <c r="J288" s="89">
        <f t="shared" si="6"/>
        <v>0</v>
      </c>
      <c r="K288" s="121"/>
      <c r="L288" s="49"/>
      <c r="M288" s="108"/>
    </row>
    <row r="289" spans="2:13" ht="13.5" customHeight="1">
      <c r="B289" s="179"/>
      <c r="C289" s="21"/>
      <c r="D289" s="179"/>
      <c r="E289" s="124">
        <v>2009</v>
      </c>
      <c r="F289" s="109"/>
      <c r="G289" s="109"/>
      <c r="H289" s="109"/>
      <c r="I289" s="120"/>
      <c r="J289" s="89">
        <f t="shared" si="6"/>
        <v>0</v>
      </c>
      <c r="K289" s="121"/>
      <c r="L289" s="49"/>
      <c r="M289" s="108"/>
    </row>
    <row r="290" spans="2:13" ht="14.25" customHeight="1">
      <c r="B290" s="179"/>
      <c r="C290" s="21"/>
      <c r="D290" s="179"/>
      <c r="E290" s="15">
        <v>2010</v>
      </c>
      <c r="F290" s="109"/>
      <c r="G290" s="109"/>
      <c r="H290" s="109"/>
      <c r="I290" s="120"/>
      <c r="J290" s="89">
        <f t="shared" si="6"/>
        <v>0</v>
      </c>
      <c r="K290" s="121"/>
      <c r="L290" s="49"/>
      <c r="M290" s="108"/>
    </row>
    <row r="291" spans="2:13" ht="13.5" customHeight="1">
      <c r="B291" s="179"/>
      <c r="C291" s="21"/>
      <c r="D291" s="179"/>
      <c r="E291" s="15">
        <v>2011</v>
      </c>
      <c r="F291" s="109"/>
      <c r="G291" s="109"/>
      <c r="H291" s="109"/>
      <c r="I291" s="120"/>
      <c r="J291" s="89">
        <f t="shared" si="6"/>
        <v>0</v>
      </c>
      <c r="K291" s="121"/>
      <c r="L291" s="49"/>
      <c r="M291" s="108"/>
    </row>
    <row r="292" spans="2:13" ht="13.5" customHeight="1">
      <c r="B292" s="179"/>
      <c r="C292" s="21"/>
      <c r="D292" s="179"/>
      <c r="E292" s="15">
        <v>2012</v>
      </c>
      <c r="F292" s="109"/>
      <c r="G292" s="109"/>
      <c r="H292" s="109"/>
      <c r="I292" s="120"/>
      <c r="J292" s="89">
        <f t="shared" si="6"/>
        <v>0</v>
      </c>
      <c r="K292" s="121"/>
      <c r="L292" s="49"/>
      <c r="M292" s="108"/>
    </row>
    <row r="293" spans="2:13" ht="15" customHeight="1">
      <c r="B293" s="179"/>
      <c r="C293" s="21"/>
      <c r="D293" s="179"/>
      <c r="E293" s="15">
        <v>2013</v>
      </c>
      <c r="F293" s="109">
        <v>693800</v>
      </c>
      <c r="G293" s="109"/>
      <c r="H293" s="109"/>
      <c r="I293" s="120"/>
      <c r="J293" s="89">
        <f t="shared" si="6"/>
        <v>693800</v>
      </c>
      <c r="K293" s="121"/>
      <c r="L293" s="49"/>
      <c r="M293" s="108"/>
    </row>
    <row r="294" spans="2:13" ht="13.5" customHeight="1">
      <c r="B294" s="409"/>
      <c r="C294" s="408"/>
      <c r="D294" s="409"/>
      <c r="E294" s="51">
        <v>2007</v>
      </c>
      <c r="F294" s="118"/>
      <c r="G294" s="118"/>
      <c r="H294" s="118"/>
      <c r="I294" s="436"/>
      <c r="J294" s="412">
        <f t="shared" si="6"/>
        <v>0</v>
      </c>
      <c r="K294" s="437"/>
      <c r="L294" s="438"/>
      <c r="M294" s="177"/>
    </row>
    <row r="295" spans="2:13" ht="14.25" customHeight="1">
      <c r="B295" s="415" t="s">
        <v>237</v>
      </c>
      <c r="C295" s="345" t="s">
        <v>142</v>
      </c>
      <c r="D295" s="415">
        <f>SUM(J294:J300)</f>
        <v>450000</v>
      </c>
      <c r="E295" s="51">
        <v>2008</v>
      </c>
      <c r="F295" s="118"/>
      <c r="G295" s="118"/>
      <c r="H295" s="118"/>
      <c r="I295" s="436"/>
      <c r="J295" s="412">
        <f t="shared" si="6"/>
        <v>0</v>
      </c>
      <c r="K295" s="437"/>
      <c r="L295" s="438"/>
      <c r="M295" s="117"/>
    </row>
    <row r="296" spans="2:13" ht="15" customHeight="1">
      <c r="B296" s="415"/>
      <c r="C296" s="345" t="s">
        <v>143</v>
      </c>
      <c r="D296" s="415"/>
      <c r="E296" s="57">
        <v>2009</v>
      </c>
      <c r="F296" s="118">
        <v>450000</v>
      </c>
      <c r="G296" s="118"/>
      <c r="H296" s="118"/>
      <c r="I296" s="436"/>
      <c r="J296" s="412">
        <f t="shared" si="6"/>
        <v>450000</v>
      </c>
      <c r="K296" s="437"/>
      <c r="L296" s="438"/>
      <c r="M296" s="117"/>
    </row>
    <row r="297" spans="2:13" ht="14.25" customHeight="1">
      <c r="B297" s="415"/>
      <c r="C297" s="345" t="s">
        <v>144</v>
      </c>
      <c r="D297" s="415"/>
      <c r="E297" s="416">
        <v>2010</v>
      </c>
      <c r="F297" s="118"/>
      <c r="G297" s="118"/>
      <c r="H297" s="118"/>
      <c r="I297" s="436"/>
      <c r="J297" s="412">
        <f t="shared" si="6"/>
        <v>0</v>
      </c>
      <c r="K297" s="437"/>
      <c r="L297" s="438"/>
      <c r="M297" s="117"/>
    </row>
    <row r="298" spans="2:13" ht="15" customHeight="1">
      <c r="B298" s="415"/>
      <c r="C298" s="345" t="s">
        <v>145</v>
      </c>
      <c r="D298" s="415"/>
      <c r="E298" s="416">
        <v>2011</v>
      </c>
      <c r="F298" s="118"/>
      <c r="G298" s="118"/>
      <c r="H298" s="118"/>
      <c r="I298" s="436"/>
      <c r="J298" s="412">
        <f t="shared" si="6"/>
        <v>0</v>
      </c>
      <c r="K298" s="437"/>
      <c r="L298" s="438"/>
      <c r="M298" s="117"/>
    </row>
    <row r="299" spans="2:13" ht="13.5" customHeight="1">
      <c r="B299" s="415"/>
      <c r="C299" s="345"/>
      <c r="D299" s="415"/>
      <c r="E299" s="416">
        <v>2012</v>
      </c>
      <c r="F299" s="118"/>
      <c r="G299" s="118"/>
      <c r="H299" s="118"/>
      <c r="I299" s="436"/>
      <c r="J299" s="412">
        <f t="shared" si="6"/>
        <v>0</v>
      </c>
      <c r="K299" s="437"/>
      <c r="L299" s="438"/>
      <c r="M299" s="117"/>
    </row>
    <row r="300" spans="2:13" ht="13.5" customHeight="1">
      <c r="B300" s="415"/>
      <c r="C300" s="345"/>
      <c r="D300" s="415"/>
      <c r="E300" s="416">
        <v>2013</v>
      </c>
      <c r="F300" s="118"/>
      <c r="G300" s="118"/>
      <c r="H300" s="118"/>
      <c r="I300" s="436"/>
      <c r="J300" s="412">
        <f t="shared" si="6"/>
        <v>0</v>
      </c>
      <c r="K300" s="437"/>
      <c r="L300" s="438"/>
      <c r="M300" s="117"/>
    </row>
    <row r="301" spans="2:13" ht="15" customHeight="1" hidden="1">
      <c r="B301" s="178"/>
      <c r="C301" s="14"/>
      <c r="D301" s="178"/>
      <c r="E301" s="91">
        <v>2007</v>
      </c>
      <c r="F301" s="109"/>
      <c r="G301" s="109"/>
      <c r="H301" s="109"/>
      <c r="I301" s="120"/>
      <c r="J301" s="89">
        <f aca="true" t="shared" si="7" ref="J301:J334">SUM(F301:I301)</f>
        <v>0</v>
      </c>
      <c r="K301" s="121"/>
      <c r="L301" s="49"/>
      <c r="M301" s="119"/>
    </row>
    <row r="302" spans="2:13" ht="15" customHeight="1" hidden="1">
      <c r="B302" s="179">
        <v>44</v>
      </c>
      <c r="C302" s="21" t="s">
        <v>103</v>
      </c>
      <c r="D302" s="179">
        <f>SUM(J301:J307)</f>
        <v>0</v>
      </c>
      <c r="E302" s="91">
        <v>2008</v>
      </c>
      <c r="F302" s="109"/>
      <c r="G302" s="109"/>
      <c r="H302" s="109"/>
      <c r="I302" s="120"/>
      <c r="J302" s="89">
        <f t="shared" si="7"/>
        <v>0</v>
      </c>
      <c r="K302" s="121"/>
      <c r="L302" s="49"/>
      <c r="M302" s="108"/>
    </row>
    <row r="303" spans="2:13" ht="15" customHeight="1" hidden="1">
      <c r="B303" s="179"/>
      <c r="C303" s="21" t="s">
        <v>104</v>
      </c>
      <c r="D303" s="179"/>
      <c r="E303" s="124">
        <v>2009</v>
      </c>
      <c r="F303" s="109"/>
      <c r="G303" s="109"/>
      <c r="H303" s="109"/>
      <c r="I303" s="120"/>
      <c r="J303" s="89">
        <f t="shared" si="7"/>
        <v>0</v>
      </c>
      <c r="K303" s="121"/>
      <c r="L303" s="49"/>
      <c r="M303" s="108"/>
    </row>
    <row r="304" spans="2:13" ht="15" customHeight="1" hidden="1">
      <c r="B304" s="179"/>
      <c r="C304" s="21"/>
      <c r="D304" s="179"/>
      <c r="E304" s="15">
        <v>2010</v>
      </c>
      <c r="F304" s="109"/>
      <c r="G304" s="109"/>
      <c r="H304" s="109"/>
      <c r="I304" s="120"/>
      <c r="J304" s="89">
        <f t="shared" si="7"/>
        <v>0</v>
      </c>
      <c r="K304" s="121"/>
      <c r="L304" s="49"/>
      <c r="M304" s="108"/>
    </row>
    <row r="305" spans="2:13" ht="15" customHeight="1" hidden="1">
      <c r="B305" s="179"/>
      <c r="C305" s="21"/>
      <c r="D305" s="179"/>
      <c r="E305" s="15">
        <v>2011</v>
      </c>
      <c r="F305" s="109"/>
      <c r="G305" s="109"/>
      <c r="H305" s="109"/>
      <c r="I305" s="120"/>
      <c r="J305" s="89">
        <f t="shared" si="7"/>
        <v>0</v>
      </c>
      <c r="K305" s="121"/>
      <c r="L305" s="49"/>
      <c r="M305" s="108"/>
    </row>
    <row r="306" spans="2:13" ht="15" customHeight="1" hidden="1">
      <c r="B306" s="179"/>
      <c r="C306" s="21"/>
      <c r="D306" s="179"/>
      <c r="E306" s="15">
        <v>2012</v>
      </c>
      <c r="F306" s="109"/>
      <c r="G306" s="109"/>
      <c r="H306" s="109"/>
      <c r="I306" s="120"/>
      <c r="J306" s="89">
        <f t="shared" si="7"/>
        <v>0</v>
      </c>
      <c r="K306" s="121"/>
      <c r="L306" s="49"/>
      <c r="M306" s="108"/>
    </row>
    <row r="307" spans="2:13" ht="15" customHeight="1" hidden="1">
      <c r="B307" s="179"/>
      <c r="C307" s="21"/>
      <c r="D307" s="179"/>
      <c r="E307" s="15">
        <v>2013</v>
      </c>
      <c r="F307" s="109"/>
      <c r="G307" s="109"/>
      <c r="H307" s="109"/>
      <c r="I307" s="120"/>
      <c r="J307" s="89">
        <f t="shared" si="7"/>
        <v>0</v>
      </c>
      <c r="K307" s="121"/>
      <c r="L307" s="49"/>
      <c r="M307" s="108"/>
    </row>
    <row r="308" spans="2:13" ht="14.25" customHeight="1">
      <c r="B308" s="178"/>
      <c r="C308" s="14"/>
      <c r="D308" s="178"/>
      <c r="E308" s="91">
        <v>2007</v>
      </c>
      <c r="F308" s="109"/>
      <c r="G308" s="109"/>
      <c r="H308" s="109"/>
      <c r="I308" s="120"/>
      <c r="J308" s="89">
        <f t="shared" si="7"/>
        <v>0</v>
      </c>
      <c r="K308" s="121"/>
      <c r="L308" s="49"/>
      <c r="M308" s="119"/>
    </row>
    <row r="309" spans="2:13" ht="14.25" customHeight="1">
      <c r="B309" s="179" t="s">
        <v>238</v>
      </c>
      <c r="C309" s="21" t="s">
        <v>190</v>
      </c>
      <c r="D309" s="179">
        <f>SUM(J308:J314)</f>
        <v>600000</v>
      </c>
      <c r="E309" s="91">
        <v>2008</v>
      </c>
      <c r="F309" s="109"/>
      <c r="G309" s="109"/>
      <c r="H309" s="109"/>
      <c r="I309" s="120"/>
      <c r="J309" s="89">
        <f t="shared" si="7"/>
        <v>0</v>
      </c>
      <c r="K309" s="121"/>
      <c r="L309" s="49"/>
      <c r="M309" s="108"/>
    </row>
    <row r="310" spans="2:13" ht="14.25" customHeight="1">
      <c r="B310" s="179"/>
      <c r="C310" s="21" t="s">
        <v>191</v>
      </c>
      <c r="D310" s="179"/>
      <c r="E310" s="124">
        <v>2009</v>
      </c>
      <c r="F310" s="109"/>
      <c r="G310" s="109"/>
      <c r="H310" s="109"/>
      <c r="I310" s="120"/>
      <c r="J310" s="89">
        <f t="shared" si="7"/>
        <v>0</v>
      </c>
      <c r="K310" s="121"/>
      <c r="L310" s="49"/>
      <c r="M310" s="108"/>
    </row>
    <row r="311" spans="2:13" ht="12.75" customHeight="1">
      <c r="B311" s="179"/>
      <c r="C311" s="21" t="s">
        <v>192</v>
      </c>
      <c r="D311" s="179"/>
      <c r="E311" s="15">
        <v>2010</v>
      </c>
      <c r="F311" s="109"/>
      <c r="G311" s="109"/>
      <c r="H311" s="109"/>
      <c r="I311" s="120"/>
      <c r="J311" s="89">
        <f t="shared" si="7"/>
        <v>0</v>
      </c>
      <c r="K311" s="121"/>
      <c r="L311" s="49"/>
      <c r="M311" s="108"/>
    </row>
    <row r="312" spans="2:13" ht="15" customHeight="1">
      <c r="B312" s="179"/>
      <c r="C312" s="21"/>
      <c r="D312" s="179"/>
      <c r="E312" s="15">
        <v>2011</v>
      </c>
      <c r="F312" s="109">
        <v>200000</v>
      </c>
      <c r="G312" s="109"/>
      <c r="H312" s="109"/>
      <c r="I312" s="120"/>
      <c r="J312" s="89">
        <f t="shared" si="7"/>
        <v>200000</v>
      </c>
      <c r="K312" s="121"/>
      <c r="L312" s="49"/>
      <c r="M312" s="108"/>
    </row>
    <row r="313" spans="2:13" ht="15" customHeight="1">
      <c r="B313" s="179"/>
      <c r="C313" s="21"/>
      <c r="D313" s="179"/>
      <c r="E313" s="15">
        <v>2012</v>
      </c>
      <c r="F313" s="109">
        <v>400000</v>
      </c>
      <c r="G313" s="109"/>
      <c r="H313" s="109"/>
      <c r="I313" s="120"/>
      <c r="J313" s="89">
        <f t="shared" si="7"/>
        <v>400000</v>
      </c>
      <c r="K313" s="121"/>
      <c r="L313" s="49"/>
      <c r="M313" s="108"/>
    </row>
    <row r="314" spans="2:13" ht="15" customHeight="1">
      <c r="B314" s="180"/>
      <c r="C314" s="123"/>
      <c r="D314" s="180"/>
      <c r="E314" s="15">
        <v>2013</v>
      </c>
      <c r="F314" s="109"/>
      <c r="G314" s="109"/>
      <c r="H314" s="109"/>
      <c r="I314" s="120"/>
      <c r="J314" s="89">
        <f t="shared" si="7"/>
        <v>0</v>
      </c>
      <c r="K314" s="121"/>
      <c r="L314" s="49"/>
      <c r="M314" s="109"/>
    </row>
    <row r="315" spans="2:13" ht="13.5" customHeight="1">
      <c r="B315" s="486"/>
      <c r="C315" s="440"/>
      <c r="D315" s="441"/>
      <c r="E315" s="442">
        <v>2007</v>
      </c>
      <c r="F315" s="443"/>
      <c r="G315" s="443"/>
      <c r="H315" s="443"/>
      <c r="I315" s="444"/>
      <c r="J315" s="445">
        <f t="shared" si="7"/>
        <v>0</v>
      </c>
      <c r="K315" s="446"/>
      <c r="L315" s="447"/>
      <c r="M315" s="448"/>
    </row>
    <row r="316" spans="2:13" ht="15" customHeight="1">
      <c r="B316" s="441" t="s">
        <v>239</v>
      </c>
      <c r="C316" s="440" t="s">
        <v>124</v>
      </c>
      <c r="D316" s="441">
        <f>SUM(J315:J321)</f>
        <v>600000</v>
      </c>
      <c r="E316" s="449">
        <v>2008</v>
      </c>
      <c r="F316" s="443">
        <v>100000</v>
      </c>
      <c r="G316" s="443"/>
      <c r="H316" s="443"/>
      <c r="I316" s="444"/>
      <c r="J316" s="450">
        <f t="shared" si="7"/>
        <v>100000</v>
      </c>
      <c r="K316" s="446"/>
      <c r="L316" s="447"/>
      <c r="M316" s="448"/>
    </row>
    <row r="317" spans="2:13" ht="15" customHeight="1">
      <c r="B317" s="441"/>
      <c r="C317" s="440"/>
      <c r="D317" s="441"/>
      <c r="E317" s="451">
        <v>2009</v>
      </c>
      <c r="F317" s="443">
        <v>100000</v>
      </c>
      <c r="G317" s="443"/>
      <c r="H317" s="443"/>
      <c r="I317" s="444"/>
      <c r="J317" s="450">
        <f t="shared" si="7"/>
        <v>100000</v>
      </c>
      <c r="K317" s="446"/>
      <c r="L317" s="447"/>
      <c r="M317" s="448"/>
    </row>
    <row r="318" spans="2:13" ht="15" customHeight="1">
      <c r="B318" s="441"/>
      <c r="C318" s="440"/>
      <c r="D318" s="441"/>
      <c r="E318" s="452">
        <v>2010</v>
      </c>
      <c r="F318" s="458">
        <v>100000</v>
      </c>
      <c r="G318" s="458"/>
      <c r="H318" s="458"/>
      <c r="I318" s="459"/>
      <c r="J318" s="450">
        <f t="shared" si="7"/>
        <v>100000</v>
      </c>
      <c r="K318" s="460"/>
      <c r="L318" s="470"/>
      <c r="M318" s="448"/>
    </row>
    <row r="319" spans="2:13" ht="15" customHeight="1">
      <c r="B319" s="441"/>
      <c r="C319" s="440"/>
      <c r="D319" s="441"/>
      <c r="E319" s="452">
        <v>2011</v>
      </c>
      <c r="F319" s="443">
        <v>100000</v>
      </c>
      <c r="G319" s="443"/>
      <c r="H319" s="443"/>
      <c r="I319" s="444"/>
      <c r="J319" s="450">
        <f t="shared" si="7"/>
        <v>100000</v>
      </c>
      <c r="K319" s="446"/>
      <c r="L319" s="447"/>
      <c r="M319" s="448"/>
    </row>
    <row r="320" spans="2:13" ht="15" customHeight="1">
      <c r="B320" s="441"/>
      <c r="C320" s="440"/>
      <c r="D320" s="441"/>
      <c r="E320" s="452">
        <v>2012</v>
      </c>
      <c r="F320" s="443">
        <v>100000</v>
      </c>
      <c r="G320" s="443"/>
      <c r="H320" s="443"/>
      <c r="I320" s="444"/>
      <c r="J320" s="450">
        <f t="shared" si="7"/>
        <v>100000</v>
      </c>
      <c r="K320" s="446"/>
      <c r="L320" s="447"/>
      <c r="M320" s="448"/>
    </row>
    <row r="321" spans="2:13" ht="15" customHeight="1">
      <c r="B321" s="454"/>
      <c r="C321" s="453"/>
      <c r="D321" s="454"/>
      <c r="E321" s="452">
        <v>2013</v>
      </c>
      <c r="F321" s="443">
        <v>100000</v>
      </c>
      <c r="G321" s="443"/>
      <c r="H321" s="443"/>
      <c r="I321" s="444"/>
      <c r="J321" s="450">
        <f t="shared" si="7"/>
        <v>100000</v>
      </c>
      <c r="K321" s="446"/>
      <c r="L321" s="447"/>
      <c r="M321" s="443"/>
    </row>
    <row r="322" spans="2:13" ht="15" customHeight="1">
      <c r="B322" s="178"/>
      <c r="C322" s="14"/>
      <c r="D322" s="178"/>
      <c r="E322" s="542">
        <v>2007</v>
      </c>
      <c r="F322" s="16"/>
      <c r="G322" s="16"/>
      <c r="H322" s="16"/>
      <c r="I322" s="16"/>
      <c r="J322" s="89">
        <f t="shared" si="7"/>
        <v>0</v>
      </c>
      <c r="K322" s="16"/>
      <c r="L322" s="18"/>
      <c r="M322" s="119"/>
    </row>
    <row r="323" spans="2:13" ht="15" customHeight="1">
      <c r="B323" s="179" t="s">
        <v>240</v>
      </c>
      <c r="C323" s="21" t="s">
        <v>58</v>
      </c>
      <c r="D323" s="179">
        <f>SUM(J322:J328)</f>
        <v>600000</v>
      </c>
      <c r="E323" s="422">
        <v>2008</v>
      </c>
      <c r="F323" s="109">
        <v>100000</v>
      </c>
      <c r="G323" s="109"/>
      <c r="H323" s="109"/>
      <c r="I323" s="120"/>
      <c r="J323" s="89">
        <f t="shared" si="7"/>
        <v>100000</v>
      </c>
      <c r="K323" s="121"/>
      <c r="L323" s="49"/>
      <c r="M323" s="108"/>
    </row>
    <row r="324" spans="2:13" ht="15" customHeight="1">
      <c r="B324" s="179"/>
      <c r="C324" s="21"/>
      <c r="D324" s="179"/>
      <c r="E324" s="124">
        <v>2009</v>
      </c>
      <c r="F324" s="109">
        <v>100000</v>
      </c>
      <c r="G324" s="109"/>
      <c r="H324" s="109"/>
      <c r="I324" s="120"/>
      <c r="J324" s="89">
        <f t="shared" si="7"/>
        <v>100000</v>
      </c>
      <c r="K324" s="121"/>
      <c r="L324" s="49"/>
      <c r="M324" s="108"/>
    </row>
    <row r="325" spans="2:13" ht="15" customHeight="1">
      <c r="B325" s="179"/>
      <c r="C325" s="21"/>
      <c r="D325" s="179"/>
      <c r="E325" s="15">
        <v>2010</v>
      </c>
      <c r="F325" s="109">
        <v>100000</v>
      </c>
      <c r="G325" s="109"/>
      <c r="H325" s="109"/>
      <c r="I325" s="120"/>
      <c r="J325" s="89">
        <f t="shared" si="7"/>
        <v>100000</v>
      </c>
      <c r="K325" s="121"/>
      <c r="L325" s="49"/>
      <c r="M325" s="108"/>
    </row>
    <row r="326" spans="2:13" ht="15" customHeight="1">
      <c r="B326" s="179"/>
      <c r="C326" s="21"/>
      <c r="D326" s="179"/>
      <c r="E326" s="15">
        <v>2011</v>
      </c>
      <c r="F326" s="109">
        <v>100000</v>
      </c>
      <c r="G326" s="109"/>
      <c r="H326" s="109"/>
      <c r="I326" s="120"/>
      <c r="J326" s="89">
        <f t="shared" si="7"/>
        <v>100000</v>
      </c>
      <c r="K326" s="121"/>
      <c r="L326" s="49"/>
      <c r="M326" s="108"/>
    </row>
    <row r="327" spans="2:13" ht="15" customHeight="1">
      <c r="B327" s="179"/>
      <c r="C327" s="21"/>
      <c r="D327" s="179"/>
      <c r="E327" s="15">
        <v>2012</v>
      </c>
      <c r="F327" s="109">
        <v>100000</v>
      </c>
      <c r="G327" s="109"/>
      <c r="H327" s="109"/>
      <c r="I327" s="120"/>
      <c r="J327" s="89">
        <f t="shared" si="7"/>
        <v>100000</v>
      </c>
      <c r="K327" s="121"/>
      <c r="L327" s="49"/>
      <c r="M327" s="108"/>
    </row>
    <row r="328" spans="2:13" ht="15" customHeight="1">
      <c r="B328" s="180"/>
      <c r="C328" s="123"/>
      <c r="D328" s="180"/>
      <c r="E328" s="15">
        <v>2013</v>
      </c>
      <c r="F328" s="109">
        <v>100000</v>
      </c>
      <c r="G328" s="109"/>
      <c r="H328" s="109"/>
      <c r="I328" s="120"/>
      <c r="J328" s="89">
        <f t="shared" si="7"/>
        <v>100000</v>
      </c>
      <c r="K328" s="121"/>
      <c r="L328" s="49"/>
      <c r="M328" s="109"/>
    </row>
    <row r="329" spans="2:13" ht="15" customHeight="1">
      <c r="B329" s="486"/>
      <c r="C329" s="440"/>
      <c r="D329" s="455"/>
      <c r="E329" s="456">
        <v>2007</v>
      </c>
      <c r="F329" s="443">
        <v>232877</v>
      </c>
      <c r="G329" s="443"/>
      <c r="H329" s="443">
        <v>424267</v>
      </c>
      <c r="I329" s="444"/>
      <c r="J329" s="450">
        <f t="shared" si="7"/>
        <v>657144</v>
      </c>
      <c r="K329" s="446"/>
      <c r="L329" s="447"/>
      <c r="M329" s="448"/>
    </row>
    <row r="330" spans="2:13" ht="15" customHeight="1">
      <c r="B330" s="441" t="s">
        <v>241</v>
      </c>
      <c r="C330" s="440" t="s">
        <v>26</v>
      </c>
      <c r="D330" s="457">
        <f>SUM(J329:J335)</f>
        <v>657144</v>
      </c>
      <c r="E330" s="51">
        <v>2008</v>
      </c>
      <c r="F330" s="458"/>
      <c r="G330" s="458"/>
      <c r="H330" s="458"/>
      <c r="I330" s="459"/>
      <c r="J330" s="450">
        <f t="shared" si="7"/>
        <v>0</v>
      </c>
      <c r="K330" s="460"/>
      <c r="L330" s="461"/>
      <c r="M330" s="448"/>
    </row>
    <row r="331" spans="2:13" ht="15" customHeight="1">
      <c r="B331" s="441"/>
      <c r="C331" s="440" t="s">
        <v>27</v>
      </c>
      <c r="D331" s="455"/>
      <c r="E331" s="57">
        <v>2009</v>
      </c>
      <c r="F331" s="458"/>
      <c r="G331" s="458"/>
      <c r="H331" s="458"/>
      <c r="I331" s="459"/>
      <c r="J331" s="450">
        <f t="shared" si="7"/>
        <v>0</v>
      </c>
      <c r="K331" s="460"/>
      <c r="L331" s="461"/>
      <c r="M331" s="448"/>
    </row>
    <row r="332" spans="2:13" ht="15" customHeight="1">
      <c r="B332" s="441"/>
      <c r="C332" s="440" t="s">
        <v>263</v>
      </c>
      <c r="D332" s="455"/>
      <c r="E332" s="416">
        <v>2010</v>
      </c>
      <c r="F332" s="458"/>
      <c r="G332" s="458"/>
      <c r="H332" s="458"/>
      <c r="I332" s="459"/>
      <c r="J332" s="450">
        <f t="shared" si="7"/>
        <v>0</v>
      </c>
      <c r="K332" s="460"/>
      <c r="L332" s="461"/>
      <c r="M332" s="448"/>
    </row>
    <row r="333" spans="2:13" ht="15" customHeight="1">
      <c r="B333" s="441"/>
      <c r="C333" s="440"/>
      <c r="D333" s="455"/>
      <c r="E333" s="416">
        <v>2011</v>
      </c>
      <c r="F333" s="458"/>
      <c r="G333" s="458"/>
      <c r="H333" s="458"/>
      <c r="I333" s="459"/>
      <c r="J333" s="450">
        <f t="shared" si="7"/>
        <v>0</v>
      </c>
      <c r="K333" s="460"/>
      <c r="L333" s="461"/>
      <c r="M333" s="448"/>
    </row>
    <row r="334" spans="2:13" ht="15" customHeight="1">
      <c r="B334" s="441"/>
      <c r="C334" s="440"/>
      <c r="D334" s="455"/>
      <c r="E334" s="416">
        <v>2012</v>
      </c>
      <c r="F334" s="458"/>
      <c r="G334" s="458"/>
      <c r="H334" s="458"/>
      <c r="I334" s="459"/>
      <c r="J334" s="450">
        <f t="shared" si="7"/>
        <v>0</v>
      </c>
      <c r="K334" s="460"/>
      <c r="L334" s="461"/>
      <c r="M334" s="448"/>
    </row>
    <row r="335" spans="2:13" ht="15" customHeight="1">
      <c r="B335" s="454"/>
      <c r="C335" s="453"/>
      <c r="D335" s="462"/>
      <c r="E335" s="416">
        <v>2013</v>
      </c>
      <c r="F335" s="458"/>
      <c r="G335" s="458"/>
      <c r="H335" s="458"/>
      <c r="I335" s="459"/>
      <c r="J335" s="450">
        <f>SUM(F335:I335)</f>
        <v>0</v>
      </c>
      <c r="K335" s="460"/>
      <c r="L335" s="461"/>
      <c r="M335" s="443"/>
    </row>
    <row r="336" spans="2:13" ht="15" customHeight="1">
      <c r="B336" s="463"/>
      <c r="C336" s="463"/>
      <c r="D336" s="464">
        <f>SUM(F336:I336)</f>
        <v>2911492</v>
      </c>
      <c r="E336" s="298">
        <v>2007</v>
      </c>
      <c r="F336" s="111">
        <f>SUM(F7,F14,F21,F28,F35,F42,F49,F56,F63,F70,F77,F84,F91,F98,F105,F112,F119,F126,F133,F140,F147,F154,F161,F168,F175,F182,F189,F196,F203)+SUM(F210,F217,F224,F231,F238,F245,F252,F259,F266,F273,F280,F287,F294,F308,F315,F322,F329)</f>
        <v>2034225</v>
      </c>
      <c r="G336" s="111">
        <f>SUM(G7,G14,G21,G28,G35,G42,G49,G56,G63,G70,G77,G84,G91,G98,G105,G112,G119,G126,G133,G140,G147,G154,G161,G168,G175,G182,G189,G196,G203)+SUM(G210,G217,G224,G231,G238,G245,G252,G259,G266,G273,G280,G287,G294,G308,G315,G322,G329)</f>
        <v>0</v>
      </c>
      <c r="H336" s="111">
        <f>SUM(H7,H14,H21,H28,H35,H42,H49,H56,H63,H70,H77,H84,H91,H98,H105,H112,H119,H126,H133,H140,H147,H154,H161,H168,H175,H182,H189,H196,H203)+SUM(H210,H217,H224,H231,H238,H245,H252,H259,H266,H273,H280,H287,H294,H308,H315,H322,H329)</f>
        <v>877267</v>
      </c>
      <c r="I336" s="111">
        <f>SUM(I7,I14,I21,I28,I35,I42,I49,I56,I63,I70,I77,I84,I91,I98,I105,I112,I119,I126,I133,I140,I147,I154,I161,I168,I175,I182,I189,I196,I203)+SUM(I210,I217,I224,I231,I238,I245,I252,I259,I266,I273,I280,I287,I294,I308,I315,I322,I329)</f>
        <v>0</v>
      </c>
      <c r="J336" s="111">
        <f>SUM(J7,J14,J21,J28,J35,J42,J49,J56,J63,J70,J77,J84,J91,J98,J105,J112,J119,J126,J133,J140,J147,J154,J161,J168,J175,J182,J189,J196,J203)+SUM(J210,J217,J224,J231,J238,J245,J252,J259,J266,J273,J280,J287,J294,J308,J315,J322,J329)</f>
        <v>2911492</v>
      </c>
      <c r="K336" s="465"/>
      <c r="L336" s="130"/>
      <c r="M336" s="463"/>
    </row>
    <row r="337" spans="4:12" ht="15" customHeight="1">
      <c r="D337" s="337">
        <f aca="true" t="shared" si="8" ref="D337:D342">SUM(F337:I337)</f>
        <v>8278400</v>
      </c>
      <c r="E337" s="298">
        <v>2008</v>
      </c>
      <c r="F337" s="111">
        <f aca="true" t="shared" si="9" ref="F337:J342">SUM(F8,F15,F22,F29,F36,F43,F50,F57,F64,F71,F78,F85,F92,F99,F106,F113,F120,F127,F134,F141,F148,F155,F162,F169,F176,F183,F190,F197,F204)+SUM(F211,F218,F225,F232,F239,F246,F253,F260,F267,F274,F281,F288,F295,F309,F316,F323,F330)</f>
        <v>5165600</v>
      </c>
      <c r="G337" s="111">
        <f t="shared" si="9"/>
        <v>0</v>
      </c>
      <c r="H337" s="111">
        <f t="shared" si="9"/>
        <v>3112800</v>
      </c>
      <c r="I337" s="111">
        <f t="shared" si="9"/>
        <v>0</v>
      </c>
      <c r="J337" s="111">
        <f t="shared" si="9"/>
        <v>8278400</v>
      </c>
      <c r="K337" s="59"/>
      <c r="L337" s="110"/>
    </row>
    <row r="338" spans="3:12" ht="15" customHeight="1">
      <c r="C338" s="61" t="s">
        <v>13</v>
      </c>
      <c r="D338" s="337">
        <f t="shared" si="8"/>
        <v>10222900</v>
      </c>
      <c r="E338" s="299">
        <v>2009</v>
      </c>
      <c r="F338" s="111">
        <f t="shared" si="9"/>
        <v>6335700</v>
      </c>
      <c r="G338" s="111">
        <f t="shared" si="9"/>
        <v>0</v>
      </c>
      <c r="H338" s="111">
        <f t="shared" si="9"/>
        <v>3887200</v>
      </c>
      <c r="I338" s="111">
        <f t="shared" si="9"/>
        <v>0</v>
      </c>
      <c r="J338" s="111">
        <f t="shared" si="9"/>
        <v>10222900</v>
      </c>
      <c r="K338" s="59"/>
      <c r="L338" s="110"/>
    </row>
    <row r="339" spans="3:12" ht="15" customHeight="1">
      <c r="C339" s="61"/>
      <c r="D339" s="337">
        <f t="shared" si="8"/>
        <v>5722500</v>
      </c>
      <c r="E339" s="279">
        <v>2010</v>
      </c>
      <c r="F339" s="111">
        <f t="shared" si="9"/>
        <v>3847500</v>
      </c>
      <c r="G339" s="111">
        <f t="shared" si="9"/>
        <v>0</v>
      </c>
      <c r="H339" s="111">
        <f t="shared" si="9"/>
        <v>1875000</v>
      </c>
      <c r="I339" s="111">
        <f t="shared" si="9"/>
        <v>0</v>
      </c>
      <c r="J339" s="111">
        <f t="shared" si="9"/>
        <v>5722500</v>
      </c>
      <c r="K339" s="59"/>
      <c r="L339" s="110"/>
    </row>
    <row r="340" spans="3:12" ht="15" customHeight="1">
      <c r="C340" s="61">
        <f>SUM(D8,D15,D22,D29,D36,D43,D50,D57,D64,D71,D78,D85,D92,D99,D106,D113,D120,D127,D134,D141,D148,D155,D162,D169,D176,D183,D190,D197,D204)+SUM(D211,D218,D225,D232,D239,D246,D253,D260,D267,D274,D281,D288,D295,D309,D316,D323,D330)</f>
        <v>36152692</v>
      </c>
      <c r="D340" s="337">
        <f t="shared" si="8"/>
        <v>2404000</v>
      </c>
      <c r="E340" s="279">
        <v>2011</v>
      </c>
      <c r="F340" s="111">
        <f t="shared" si="9"/>
        <v>2404000</v>
      </c>
      <c r="G340" s="111">
        <f t="shared" si="9"/>
        <v>0</v>
      </c>
      <c r="H340" s="111">
        <f t="shared" si="9"/>
        <v>0</v>
      </c>
      <c r="I340" s="111">
        <f t="shared" si="9"/>
        <v>0</v>
      </c>
      <c r="J340" s="111">
        <f t="shared" si="9"/>
        <v>2404000</v>
      </c>
      <c r="K340" s="59"/>
      <c r="L340" s="110"/>
    </row>
    <row r="341" spans="4:12" ht="15" customHeight="1">
      <c r="D341" s="337">
        <f t="shared" si="8"/>
        <v>2702000</v>
      </c>
      <c r="E341" s="279">
        <v>2012</v>
      </c>
      <c r="F341" s="111">
        <f t="shared" si="9"/>
        <v>2702000</v>
      </c>
      <c r="G341" s="111">
        <f t="shared" si="9"/>
        <v>0</v>
      </c>
      <c r="H341" s="111">
        <f t="shared" si="9"/>
        <v>0</v>
      </c>
      <c r="I341" s="111">
        <f t="shared" si="9"/>
        <v>0</v>
      </c>
      <c r="J341" s="111">
        <f t="shared" si="9"/>
        <v>2702000</v>
      </c>
      <c r="K341" s="59"/>
      <c r="L341" s="110"/>
    </row>
    <row r="342" spans="4:12" ht="15" customHeight="1">
      <c r="D342" s="337">
        <f t="shared" si="8"/>
        <v>3911400</v>
      </c>
      <c r="E342" s="279">
        <v>2013</v>
      </c>
      <c r="F342" s="111">
        <f t="shared" si="9"/>
        <v>3911400</v>
      </c>
      <c r="G342" s="111">
        <f t="shared" si="9"/>
        <v>0</v>
      </c>
      <c r="H342" s="111">
        <f t="shared" si="9"/>
        <v>0</v>
      </c>
      <c r="I342" s="111">
        <f t="shared" si="9"/>
        <v>0</v>
      </c>
      <c r="J342" s="111">
        <f t="shared" si="9"/>
        <v>3911400</v>
      </c>
      <c r="K342" s="62"/>
      <c r="L342" s="62"/>
    </row>
    <row r="343" spans="3:12" ht="15" customHeight="1">
      <c r="C343" s="197" t="s">
        <v>14</v>
      </c>
      <c r="D343" s="323">
        <f>SUM(D336:D342)</f>
        <v>36152692</v>
      </c>
      <c r="E343" s="62"/>
      <c r="F343" s="62">
        <f>SUM(F336:F342)</f>
        <v>26400425</v>
      </c>
      <c r="G343" s="62">
        <f>SUM(G336:G342)</f>
        <v>0</v>
      </c>
      <c r="H343" s="62">
        <f>SUM(H336:H342)</f>
        <v>9752267</v>
      </c>
      <c r="I343" s="62">
        <f>SUM(I336:I342)</f>
        <v>0</v>
      </c>
      <c r="J343" s="62">
        <f>SUM(J336:J342)</f>
        <v>36152692</v>
      </c>
      <c r="K343" s="62"/>
      <c r="L343" s="110"/>
    </row>
    <row r="344" ht="12.75">
      <c r="D344" s="304"/>
    </row>
    <row r="345" ht="12.75">
      <c r="D345" s="304"/>
    </row>
    <row r="346" ht="12.75">
      <c r="D346" s="304"/>
    </row>
    <row r="347" ht="12.75">
      <c r="D347" s="304"/>
    </row>
    <row r="348" ht="12.75">
      <c r="D348" s="304"/>
    </row>
    <row r="349" ht="12.75">
      <c r="D349" s="304"/>
    </row>
    <row r="350" ht="12.75">
      <c r="D350" s="304"/>
    </row>
    <row r="351" ht="12.75">
      <c r="D351" s="304"/>
    </row>
    <row r="352" ht="12.75">
      <c r="D352" s="304"/>
    </row>
    <row r="353" ht="12.75">
      <c r="D353" s="304"/>
    </row>
    <row r="354" ht="12.75">
      <c r="D354" s="304"/>
    </row>
    <row r="355" ht="12.75">
      <c r="D355" s="304"/>
    </row>
    <row r="356" ht="12.75">
      <c r="D356" s="304"/>
    </row>
    <row r="357" ht="12.75">
      <c r="D357" s="304"/>
    </row>
    <row r="358" ht="12.75">
      <c r="D358" s="304"/>
    </row>
    <row r="359" ht="12.75">
      <c r="D359" s="304"/>
    </row>
    <row r="360" ht="12.75">
      <c r="D360" s="304"/>
    </row>
    <row r="361" ht="12.75">
      <c r="D361" s="304"/>
    </row>
    <row r="362" ht="12.75">
      <c r="D362" s="304"/>
    </row>
    <row r="363" ht="12.75">
      <c r="D363" s="304"/>
    </row>
    <row r="364" ht="12.75">
      <c r="D364" s="304"/>
    </row>
    <row r="365" ht="12.75">
      <c r="D365" s="304"/>
    </row>
    <row r="366" ht="12.75">
      <c r="D366" s="304"/>
    </row>
    <row r="367" ht="12.75">
      <c r="D367" s="304"/>
    </row>
    <row r="368" ht="12.75">
      <c r="D368" s="304"/>
    </row>
    <row r="369" ht="12.75">
      <c r="D369" s="304"/>
    </row>
    <row r="370" ht="12.75">
      <c r="D370" s="304"/>
    </row>
    <row r="371" ht="12.75">
      <c r="D371" s="304"/>
    </row>
    <row r="372" ht="12.75">
      <c r="D372" s="304"/>
    </row>
    <row r="373" ht="12.75">
      <c r="D373" s="304"/>
    </row>
    <row r="374" ht="12.75">
      <c r="D374" s="304"/>
    </row>
    <row r="375" ht="12.75">
      <c r="D375" s="304"/>
    </row>
    <row r="376" ht="12.75">
      <c r="D376" s="304"/>
    </row>
    <row r="377" ht="12.75">
      <c r="D377" s="304"/>
    </row>
    <row r="378" ht="12.75">
      <c r="D378" s="304"/>
    </row>
    <row r="379" ht="12.75">
      <c r="D379" s="304"/>
    </row>
    <row r="380" ht="12.75">
      <c r="D380" s="304"/>
    </row>
    <row r="381" ht="12.75">
      <c r="D381" s="304"/>
    </row>
    <row r="382" ht="12.75">
      <c r="D382" s="304"/>
    </row>
    <row r="383" ht="12.75">
      <c r="D383" s="304"/>
    </row>
    <row r="384" ht="12.75">
      <c r="D384" s="304"/>
    </row>
    <row r="385" ht="12.75">
      <c r="D385" s="304"/>
    </row>
    <row r="386" ht="12.75">
      <c r="D386" s="304"/>
    </row>
    <row r="387" ht="12.75">
      <c r="D387" s="304"/>
    </row>
    <row r="388" ht="12.75">
      <c r="D388" s="304"/>
    </row>
    <row r="389" ht="12.75">
      <c r="D389" s="304"/>
    </row>
    <row r="390" ht="12.75">
      <c r="D390" s="304"/>
    </row>
    <row r="391" ht="12.75">
      <c r="D391" s="304"/>
    </row>
    <row r="392" ht="12.75">
      <c r="D392" s="304"/>
    </row>
    <row r="393" ht="12.75">
      <c r="D393" s="304"/>
    </row>
    <row r="394" ht="12.75">
      <c r="D394" s="304"/>
    </row>
    <row r="395" ht="12.75">
      <c r="D395" s="304"/>
    </row>
    <row r="396" ht="12.75">
      <c r="D396" s="304"/>
    </row>
    <row r="397" ht="12.75">
      <c r="D397" s="304"/>
    </row>
    <row r="398" ht="12.75">
      <c r="D398" s="304"/>
    </row>
    <row r="399" ht="12.75">
      <c r="D399" s="304"/>
    </row>
    <row r="400" ht="12.75">
      <c r="D400" s="304"/>
    </row>
    <row r="401" ht="12.75">
      <c r="D401" s="304"/>
    </row>
    <row r="402" ht="12.75">
      <c r="D402" s="304"/>
    </row>
    <row r="403" ht="12.75">
      <c r="D403" s="304"/>
    </row>
    <row r="404" ht="12.75">
      <c r="D404" s="304"/>
    </row>
    <row r="405" ht="12.75">
      <c r="D405" s="304"/>
    </row>
    <row r="406" ht="12.75">
      <c r="D406" s="304"/>
    </row>
    <row r="407" ht="12.75">
      <c r="D407" s="304"/>
    </row>
    <row r="408" ht="12.75">
      <c r="D408" s="304"/>
    </row>
    <row r="409" ht="12.75">
      <c r="D409" s="304"/>
    </row>
    <row r="410" ht="12.75">
      <c r="D410" s="304"/>
    </row>
    <row r="411" ht="12.75">
      <c r="D411" s="304"/>
    </row>
    <row r="412" ht="12.75">
      <c r="D412" s="304"/>
    </row>
    <row r="413" ht="12.75">
      <c r="D413" s="304"/>
    </row>
    <row r="414" ht="12.75">
      <c r="D414" s="304"/>
    </row>
    <row r="415" ht="12.75">
      <c r="D415" s="304"/>
    </row>
    <row r="416" ht="12.75">
      <c r="D416" s="304"/>
    </row>
    <row r="417" ht="12.75">
      <c r="D417" s="304"/>
    </row>
    <row r="418" ht="12.75">
      <c r="D418" s="304"/>
    </row>
  </sheetData>
  <mergeCells count="1">
    <mergeCell ref="B3:M3"/>
  </mergeCells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36"/>
  <sheetViews>
    <sheetView workbookViewId="0" topLeftCell="A8">
      <selection activeCell="I18" sqref="I18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24.140625" style="0" customWidth="1"/>
    <col min="4" max="4" width="14.140625" style="0" customWidth="1"/>
    <col min="5" max="5" width="13.00390625" style="0" customWidth="1"/>
    <col min="7" max="7" width="11.421875" style="0" customWidth="1"/>
    <col min="8" max="8" width="10.28125" style="0" customWidth="1"/>
    <col min="10" max="10" width="10.421875" style="0" customWidth="1"/>
    <col min="11" max="11" width="10.28125" style="0" customWidth="1"/>
    <col min="12" max="12" width="3.8515625" style="0" customWidth="1"/>
    <col min="13" max="13" width="10.28125" style="0" bestFit="1" customWidth="1"/>
  </cols>
  <sheetData>
    <row r="1" ht="6.75" customHeight="1"/>
    <row r="2" spans="2:13" ht="18.75">
      <c r="B2" s="563" t="s">
        <v>28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ht="6" customHeight="1"/>
    <row r="4" ht="12.75" hidden="1"/>
    <row r="6" spans="3:9" ht="13.5" customHeight="1">
      <c r="C6" s="2"/>
      <c r="F6" s="3"/>
      <c r="G6" s="4" t="s">
        <v>1</v>
      </c>
      <c r="H6" s="4"/>
      <c r="I6" s="5"/>
    </row>
    <row r="7" spans="2:13" ht="13.5" customHeight="1">
      <c r="B7" s="6" t="s">
        <v>2</v>
      </c>
      <c r="C7" s="7" t="s">
        <v>3</v>
      </c>
      <c r="D7" s="8" t="s">
        <v>16</v>
      </c>
      <c r="E7" s="9" t="s">
        <v>17</v>
      </c>
      <c r="F7" s="8" t="s">
        <v>4</v>
      </c>
      <c r="G7" s="8" t="s">
        <v>5</v>
      </c>
      <c r="H7" s="8" t="s">
        <v>162</v>
      </c>
      <c r="I7" s="10" t="s">
        <v>6</v>
      </c>
      <c r="J7" s="11" t="s">
        <v>7</v>
      </c>
      <c r="K7" s="12" t="s">
        <v>8</v>
      </c>
      <c r="L7" s="6" t="s">
        <v>9</v>
      </c>
      <c r="M7" s="11" t="s">
        <v>10</v>
      </c>
    </row>
    <row r="8" spans="2:13" ht="12" customHeight="1">
      <c r="B8" s="244"/>
      <c r="C8" s="315"/>
      <c r="D8" s="316"/>
      <c r="E8" s="206">
        <v>2007</v>
      </c>
      <c r="F8" s="196"/>
      <c r="G8" s="196"/>
      <c r="H8" s="196"/>
      <c r="I8" s="196"/>
      <c r="J8" s="196">
        <f aca="true" t="shared" si="0" ref="J8:J28">SUM(F8:I8)</f>
        <v>0</v>
      </c>
      <c r="K8" s="233"/>
      <c r="L8" s="208"/>
      <c r="M8" s="209"/>
    </row>
    <row r="9" spans="2:13" ht="13.5" customHeight="1">
      <c r="B9" s="489" t="s">
        <v>196</v>
      </c>
      <c r="C9" s="317" t="s">
        <v>193</v>
      </c>
      <c r="D9" s="318">
        <f>SUM(J8:J14)</f>
        <v>7700000</v>
      </c>
      <c r="E9" s="206">
        <v>2008</v>
      </c>
      <c r="F9" s="196">
        <v>448800</v>
      </c>
      <c r="G9" s="196"/>
      <c r="H9" s="196">
        <v>673200</v>
      </c>
      <c r="I9" s="196"/>
      <c r="J9" s="196">
        <f t="shared" si="0"/>
        <v>1122000</v>
      </c>
      <c r="K9" s="233"/>
      <c r="L9" s="208"/>
      <c r="M9" s="210"/>
    </row>
    <row r="10" spans="2:13" ht="13.5" customHeight="1">
      <c r="B10" s="241"/>
      <c r="C10" s="317" t="s">
        <v>194</v>
      </c>
      <c r="D10" s="320"/>
      <c r="E10" s="211">
        <v>2009</v>
      </c>
      <c r="F10" s="196">
        <v>1315600</v>
      </c>
      <c r="G10" s="196"/>
      <c r="H10" s="196">
        <v>1973400</v>
      </c>
      <c r="I10" s="196"/>
      <c r="J10" s="196">
        <f t="shared" si="0"/>
        <v>3289000</v>
      </c>
      <c r="K10" s="233"/>
      <c r="L10" s="208"/>
      <c r="M10" s="210"/>
    </row>
    <row r="11" spans="2:13" ht="12.75" customHeight="1">
      <c r="B11" s="241"/>
      <c r="C11" s="319"/>
      <c r="D11" s="320"/>
      <c r="E11" s="205">
        <v>2010</v>
      </c>
      <c r="F11" s="196">
        <v>1315600</v>
      </c>
      <c r="G11" s="196"/>
      <c r="H11" s="196">
        <v>1973400</v>
      </c>
      <c r="I11" s="196"/>
      <c r="J11" s="196">
        <f t="shared" si="0"/>
        <v>3289000</v>
      </c>
      <c r="K11" s="233"/>
      <c r="L11" s="208"/>
      <c r="M11" s="210"/>
    </row>
    <row r="12" spans="2:13" ht="12.75" customHeight="1">
      <c r="B12" s="241"/>
      <c r="C12" s="319"/>
      <c r="D12" s="320"/>
      <c r="E12" s="205">
        <v>2011</v>
      </c>
      <c r="F12" s="196"/>
      <c r="G12" s="196"/>
      <c r="H12" s="196"/>
      <c r="I12" s="196"/>
      <c r="J12" s="196">
        <f t="shared" si="0"/>
        <v>0</v>
      </c>
      <c r="K12" s="233"/>
      <c r="L12" s="208"/>
      <c r="M12" s="212"/>
    </row>
    <row r="13" spans="2:13" ht="12.75" customHeight="1">
      <c r="B13" s="241"/>
      <c r="C13" s="319"/>
      <c r="D13" s="320"/>
      <c r="E13" s="205">
        <v>2012</v>
      </c>
      <c r="F13" s="196"/>
      <c r="G13" s="196"/>
      <c r="H13" s="196"/>
      <c r="I13" s="196"/>
      <c r="J13" s="196">
        <f t="shared" si="0"/>
        <v>0</v>
      </c>
      <c r="K13" s="233"/>
      <c r="L13" s="208"/>
      <c r="M13" s="212"/>
    </row>
    <row r="14" spans="2:13" ht="11.25" customHeight="1">
      <c r="B14" s="245"/>
      <c r="C14" s="321"/>
      <c r="D14" s="322"/>
      <c r="E14" s="205">
        <v>2013</v>
      </c>
      <c r="F14" s="196"/>
      <c r="G14" s="196"/>
      <c r="H14" s="196"/>
      <c r="I14" s="196"/>
      <c r="J14" s="196">
        <f t="shared" si="0"/>
        <v>0</v>
      </c>
      <c r="K14" s="233"/>
      <c r="L14" s="208"/>
      <c r="M14" s="213"/>
    </row>
    <row r="15" spans="2:13" ht="13.5" customHeight="1">
      <c r="B15" s="229"/>
      <c r="C15" s="129"/>
      <c r="D15" s="305"/>
      <c r="E15" s="91">
        <v>2007</v>
      </c>
      <c r="F15" s="306"/>
      <c r="G15" s="306"/>
      <c r="H15" s="89"/>
      <c r="I15" s="307"/>
      <c r="J15" s="89">
        <f t="shared" si="0"/>
        <v>0</v>
      </c>
      <c r="K15" s="113"/>
      <c r="L15" s="36"/>
      <c r="M15" s="90"/>
    </row>
    <row r="16" spans="2:13" ht="13.5" customHeight="1">
      <c r="B16" s="490" t="s">
        <v>197</v>
      </c>
      <c r="C16" s="129" t="s">
        <v>195</v>
      </c>
      <c r="D16" s="88">
        <f>SUM(J15:J21)</f>
        <v>7500000</v>
      </c>
      <c r="E16" s="91">
        <v>2008</v>
      </c>
      <c r="F16" s="94">
        <v>400000</v>
      </c>
      <c r="G16" s="94"/>
      <c r="H16" s="308">
        <v>600000</v>
      </c>
      <c r="I16" s="122"/>
      <c r="J16" s="89">
        <f t="shared" si="0"/>
        <v>1000000</v>
      </c>
      <c r="K16" s="113"/>
      <c r="L16" s="36"/>
      <c r="M16" s="201"/>
    </row>
    <row r="17" spans="2:13" ht="13.5" customHeight="1">
      <c r="B17" s="229"/>
      <c r="C17" s="129" t="s">
        <v>194</v>
      </c>
      <c r="D17" s="368"/>
      <c r="E17" s="124">
        <v>2009</v>
      </c>
      <c r="F17" s="94">
        <v>1550000</v>
      </c>
      <c r="G17" s="94"/>
      <c r="H17" s="94">
        <v>1700000</v>
      </c>
      <c r="I17" s="122"/>
      <c r="J17" s="89">
        <f t="shared" si="0"/>
        <v>3250000</v>
      </c>
      <c r="K17" s="113"/>
      <c r="L17" s="36"/>
      <c r="M17" s="201"/>
    </row>
    <row r="18" spans="2:13" ht="12.75" customHeight="1">
      <c r="B18" s="229"/>
      <c r="C18" s="309"/>
      <c r="D18" s="310"/>
      <c r="E18" s="15">
        <v>2010</v>
      </c>
      <c r="F18" s="94">
        <v>1550000</v>
      </c>
      <c r="G18" s="94"/>
      <c r="H18" s="94">
        <v>1700000</v>
      </c>
      <c r="I18" s="122"/>
      <c r="J18" s="89">
        <f t="shared" si="0"/>
        <v>3250000</v>
      </c>
      <c r="K18" s="113"/>
      <c r="L18" s="36"/>
      <c r="M18" s="201"/>
    </row>
    <row r="19" spans="2:13" ht="12.75" customHeight="1">
      <c r="B19" s="229"/>
      <c r="C19" s="309"/>
      <c r="D19" s="310"/>
      <c r="E19" s="15">
        <v>2011</v>
      </c>
      <c r="F19" s="94"/>
      <c r="G19" s="94"/>
      <c r="H19" s="94"/>
      <c r="I19" s="122"/>
      <c r="J19" s="89">
        <f t="shared" si="0"/>
        <v>0</v>
      </c>
      <c r="K19" s="113"/>
      <c r="L19" s="36"/>
      <c r="M19" s="90"/>
    </row>
    <row r="20" spans="2:13" ht="12.75" customHeight="1">
      <c r="B20" s="229"/>
      <c r="C20" s="309"/>
      <c r="D20" s="310"/>
      <c r="E20" s="15">
        <v>2012</v>
      </c>
      <c r="F20" s="311"/>
      <c r="G20" s="311"/>
      <c r="H20" s="311"/>
      <c r="I20" s="230"/>
      <c r="J20" s="89">
        <f t="shared" si="0"/>
        <v>0</v>
      </c>
      <c r="K20" s="113"/>
      <c r="L20" s="36"/>
      <c r="M20" s="90"/>
    </row>
    <row r="21" spans="2:13" ht="12.75" customHeight="1">
      <c r="B21" s="231"/>
      <c r="C21" s="312"/>
      <c r="D21" s="297"/>
      <c r="E21" s="15">
        <v>2013</v>
      </c>
      <c r="F21" s="313"/>
      <c r="G21" s="313"/>
      <c r="H21" s="313"/>
      <c r="I21" s="314"/>
      <c r="J21" s="89">
        <f t="shared" si="0"/>
        <v>0</v>
      </c>
      <c r="K21" s="113"/>
      <c r="L21" s="36"/>
      <c r="M21" s="99"/>
    </row>
    <row r="22" spans="2:13" ht="12.75" customHeight="1">
      <c r="B22" s="350"/>
      <c r="C22" s="351"/>
      <c r="D22" s="352"/>
      <c r="E22" s="344">
        <v>2007</v>
      </c>
      <c r="F22" s="275"/>
      <c r="G22" s="275"/>
      <c r="H22" s="275"/>
      <c r="I22" s="246"/>
      <c r="J22" s="196">
        <f t="shared" si="0"/>
        <v>0</v>
      </c>
      <c r="K22" s="189"/>
      <c r="L22" s="190"/>
      <c r="M22" s="212"/>
    </row>
    <row r="23" spans="2:13" ht="13.5" customHeight="1">
      <c r="B23" s="491" t="s">
        <v>198</v>
      </c>
      <c r="C23" s="317" t="s">
        <v>247</v>
      </c>
      <c r="D23" s="363">
        <f>SUM(J22:J28)</f>
        <v>1200000</v>
      </c>
      <c r="E23" s="206">
        <v>2008</v>
      </c>
      <c r="F23" s="353">
        <v>480000</v>
      </c>
      <c r="G23" s="353"/>
      <c r="H23" s="353">
        <v>720000</v>
      </c>
      <c r="I23" s="354"/>
      <c r="J23" s="196">
        <f t="shared" si="0"/>
        <v>1200000</v>
      </c>
      <c r="K23" s="233"/>
      <c r="L23" s="208"/>
      <c r="M23" s="212"/>
    </row>
    <row r="24" spans="2:13" ht="13.5" customHeight="1">
      <c r="B24" s="350"/>
      <c r="C24" s="317"/>
      <c r="D24" s="352"/>
      <c r="E24" s="211">
        <v>2009</v>
      </c>
      <c r="F24" s="353"/>
      <c r="G24" s="353"/>
      <c r="H24" s="353"/>
      <c r="I24" s="354"/>
      <c r="J24" s="196">
        <f t="shared" si="0"/>
        <v>0</v>
      </c>
      <c r="K24" s="233"/>
      <c r="L24" s="208"/>
      <c r="M24" s="212"/>
    </row>
    <row r="25" spans="2:13" ht="12.75" customHeight="1">
      <c r="B25" s="350"/>
      <c r="C25" s="351"/>
      <c r="D25" s="352"/>
      <c r="E25" s="205">
        <v>2010</v>
      </c>
      <c r="F25" s="353"/>
      <c r="G25" s="353"/>
      <c r="H25" s="353"/>
      <c r="I25" s="354"/>
      <c r="J25" s="196">
        <f t="shared" si="0"/>
        <v>0</v>
      </c>
      <c r="K25" s="233"/>
      <c r="L25" s="208"/>
      <c r="M25" s="212"/>
    </row>
    <row r="26" spans="2:13" ht="12.75" customHeight="1">
      <c r="B26" s="350"/>
      <c r="C26" s="351"/>
      <c r="D26" s="352"/>
      <c r="E26" s="205">
        <v>2011</v>
      </c>
      <c r="F26" s="353"/>
      <c r="G26" s="353"/>
      <c r="H26" s="353"/>
      <c r="I26" s="354"/>
      <c r="J26" s="196">
        <f t="shared" si="0"/>
        <v>0</v>
      </c>
      <c r="K26" s="233"/>
      <c r="L26" s="208"/>
      <c r="M26" s="212"/>
    </row>
    <row r="27" spans="2:13" ht="12.75" customHeight="1">
      <c r="B27" s="350"/>
      <c r="C27" s="351"/>
      <c r="D27" s="352"/>
      <c r="E27" s="205">
        <v>2012</v>
      </c>
      <c r="F27" s="353"/>
      <c r="G27" s="353"/>
      <c r="H27" s="353"/>
      <c r="I27" s="354"/>
      <c r="J27" s="196">
        <f t="shared" si="0"/>
        <v>0</v>
      </c>
      <c r="K27" s="233"/>
      <c r="L27" s="208"/>
      <c r="M27" s="212"/>
    </row>
    <row r="28" spans="2:13" ht="12.75" customHeight="1">
      <c r="B28" s="355"/>
      <c r="C28" s="356"/>
      <c r="D28" s="357"/>
      <c r="E28" s="205">
        <v>2013</v>
      </c>
      <c r="F28" s="358"/>
      <c r="G28" s="358"/>
      <c r="H28" s="358"/>
      <c r="I28" s="359"/>
      <c r="J28" s="196">
        <f t="shared" si="0"/>
        <v>0</v>
      </c>
      <c r="K28" s="233"/>
      <c r="L28" s="208"/>
      <c r="M28" s="213"/>
    </row>
    <row r="29" spans="4:12" ht="13.5" customHeight="1">
      <c r="D29" s="59">
        <f aca="true" t="shared" si="1" ref="D29:D35">SUM(F29:I29)</f>
        <v>0</v>
      </c>
      <c r="E29" s="206">
        <v>2007</v>
      </c>
      <c r="F29" s="59">
        <f>SUM(F8,F15,F22)</f>
        <v>0</v>
      </c>
      <c r="G29" s="59">
        <f>SUM(G8,G15,G22)</f>
        <v>0</v>
      </c>
      <c r="H29" s="59">
        <f>SUM(H8,H15,H22)</f>
        <v>0</v>
      </c>
      <c r="I29" s="59">
        <f>SUM(I8,I15,I22)</f>
        <v>0</v>
      </c>
      <c r="J29" s="59">
        <f>SUM(J8,J15,J22)</f>
        <v>0</v>
      </c>
      <c r="K29" s="59"/>
      <c r="L29" s="130"/>
    </row>
    <row r="30" spans="3:12" ht="13.5" customHeight="1">
      <c r="C30" s="61" t="s">
        <v>13</v>
      </c>
      <c r="D30" s="59">
        <f t="shared" si="1"/>
        <v>3322000</v>
      </c>
      <c r="E30" s="206">
        <v>2008</v>
      </c>
      <c r="F30" s="59">
        <f aca="true" t="shared" si="2" ref="F30:J35">SUM(F9,F16,F23)</f>
        <v>1328800</v>
      </c>
      <c r="G30" s="59">
        <f t="shared" si="2"/>
        <v>0</v>
      </c>
      <c r="H30" s="59">
        <f t="shared" si="2"/>
        <v>1993200</v>
      </c>
      <c r="I30" s="59">
        <f t="shared" si="2"/>
        <v>0</v>
      </c>
      <c r="J30" s="59">
        <f t="shared" si="2"/>
        <v>3322000</v>
      </c>
      <c r="K30" s="59"/>
      <c r="L30" s="60"/>
    </row>
    <row r="31" spans="4:12" ht="13.5" customHeight="1">
      <c r="D31" s="59">
        <f t="shared" si="1"/>
        <v>6539000</v>
      </c>
      <c r="E31" s="211">
        <v>2009</v>
      </c>
      <c r="F31" s="59">
        <f t="shared" si="2"/>
        <v>2865600</v>
      </c>
      <c r="G31" s="59">
        <f t="shared" si="2"/>
        <v>0</v>
      </c>
      <c r="H31" s="59">
        <f t="shared" si="2"/>
        <v>3673400</v>
      </c>
      <c r="I31" s="59">
        <f t="shared" si="2"/>
        <v>0</v>
      </c>
      <c r="J31" s="59">
        <f t="shared" si="2"/>
        <v>6539000</v>
      </c>
      <c r="K31" s="59"/>
      <c r="L31" s="60"/>
    </row>
    <row r="32" spans="3:12" ht="13.5" customHeight="1">
      <c r="C32" s="61">
        <f>SUM(D9,D16,D23)</f>
        <v>16400000</v>
      </c>
      <c r="D32" s="59">
        <f t="shared" si="1"/>
        <v>6539000</v>
      </c>
      <c r="E32" s="205">
        <v>2010</v>
      </c>
      <c r="F32" s="59">
        <f t="shared" si="2"/>
        <v>2865600</v>
      </c>
      <c r="G32" s="59">
        <f t="shared" si="2"/>
        <v>0</v>
      </c>
      <c r="H32" s="59">
        <f t="shared" si="2"/>
        <v>3673400</v>
      </c>
      <c r="I32" s="59">
        <f t="shared" si="2"/>
        <v>0</v>
      </c>
      <c r="J32" s="59">
        <f t="shared" si="2"/>
        <v>6539000</v>
      </c>
      <c r="K32" s="59"/>
      <c r="L32" s="60"/>
    </row>
    <row r="33" spans="4:12" ht="13.5" customHeight="1">
      <c r="D33" s="59">
        <f t="shared" si="1"/>
        <v>0</v>
      </c>
      <c r="E33" s="205">
        <v>2011</v>
      </c>
      <c r="F33" s="59">
        <f t="shared" si="2"/>
        <v>0</v>
      </c>
      <c r="G33" s="59">
        <f t="shared" si="2"/>
        <v>0</v>
      </c>
      <c r="H33" s="59">
        <f t="shared" si="2"/>
        <v>0</v>
      </c>
      <c r="I33" s="59">
        <f t="shared" si="2"/>
        <v>0</v>
      </c>
      <c r="J33" s="59">
        <f t="shared" si="2"/>
        <v>0</v>
      </c>
      <c r="K33" s="59"/>
      <c r="L33" s="60"/>
    </row>
    <row r="34" spans="4:12" ht="13.5" customHeight="1">
      <c r="D34" s="62">
        <f t="shared" si="1"/>
        <v>0</v>
      </c>
      <c r="E34" s="205">
        <v>2012</v>
      </c>
      <c r="F34" s="62">
        <f t="shared" si="2"/>
        <v>0</v>
      </c>
      <c r="G34" s="62">
        <f t="shared" si="2"/>
        <v>0</v>
      </c>
      <c r="H34" s="62">
        <f t="shared" si="2"/>
        <v>0</v>
      </c>
      <c r="I34" s="62">
        <f t="shared" si="2"/>
        <v>0</v>
      </c>
      <c r="J34" s="62">
        <f t="shared" si="2"/>
        <v>0</v>
      </c>
      <c r="K34" s="62"/>
      <c r="L34" s="60"/>
    </row>
    <row r="35" spans="4:12" ht="13.5" customHeight="1">
      <c r="D35" s="62">
        <f t="shared" si="1"/>
        <v>0</v>
      </c>
      <c r="E35" s="205">
        <v>2013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62"/>
      <c r="L35" s="62"/>
    </row>
    <row r="36" spans="3:12" ht="13.5" customHeight="1">
      <c r="C36" s="64" t="s">
        <v>14</v>
      </c>
      <c r="D36" s="62">
        <f>SUM(D29:D35)</f>
        <v>16400000</v>
      </c>
      <c r="E36" s="62"/>
      <c r="F36" s="62">
        <f>SUM(F29:F35)</f>
        <v>7060000</v>
      </c>
      <c r="G36" s="62">
        <f>SUM(G29:G35)</f>
        <v>0</v>
      </c>
      <c r="H36" s="62">
        <f>SUM(H29:H35)</f>
        <v>9340000</v>
      </c>
      <c r="I36" s="62">
        <f>SUM(I29:I35)</f>
        <v>0</v>
      </c>
      <c r="J36" s="62">
        <f>SUM(J29:J35)</f>
        <v>16400000</v>
      </c>
      <c r="K36" s="62"/>
      <c r="L36" s="60"/>
    </row>
  </sheetData>
  <mergeCells count="1">
    <mergeCell ref="B2:M2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42"/>
  <sheetViews>
    <sheetView tabSelected="1" workbookViewId="0" topLeftCell="A4">
      <selection activeCell="I34" sqref="I34"/>
    </sheetView>
  </sheetViews>
  <sheetFormatPr defaultColWidth="9.140625" defaultRowHeight="12.75"/>
  <cols>
    <col min="1" max="1" width="1.7109375" style="0" customWidth="1"/>
    <col min="2" max="2" width="3.57421875" style="0" customWidth="1"/>
    <col min="3" max="3" width="28.00390625" style="0" customWidth="1"/>
    <col min="4" max="4" width="13.7109375" style="0" customWidth="1"/>
    <col min="5" max="5" width="13.00390625" style="0" customWidth="1"/>
    <col min="6" max="6" width="9.7109375" style="0" customWidth="1"/>
    <col min="7" max="7" width="11.140625" style="0" customWidth="1"/>
    <col min="8" max="8" width="10.00390625" style="0" customWidth="1"/>
    <col min="9" max="9" width="8.00390625" style="0" customWidth="1"/>
    <col min="10" max="10" width="9.8515625" style="0" customWidth="1"/>
    <col min="11" max="11" width="10.140625" style="0" customWidth="1"/>
    <col min="12" max="12" width="3.8515625" style="0" customWidth="1"/>
    <col min="13" max="13" width="9.00390625" style="0" customWidth="1"/>
    <col min="14" max="16384" width="8.8515625" style="0" customWidth="1"/>
  </cols>
  <sheetData>
    <row r="1" spans="2:7" ht="2.25" customHeight="1">
      <c r="B1" s="65"/>
      <c r="C1" s="65"/>
      <c r="D1" s="133"/>
      <c r="E1" s="65"/>
      <c r="F1" s="65"/>
      <c r="G1" s="65"/>
    </row>
    <row r="2" spans="2:13" ht="18.75">
      <c r="B2" s="568" t="s">
        <v>29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2:7" ht="11.25" customHeight="1">
      <c r="B3" s="65"/>
      <c r="C3" s="65"/>
      <c r="D3" s="133"/>
      <c r="E3" s="65"/>
      <c r="F3" s="65"/>
      <c r="G3" s="65"/>
    </row>
    <row r="4" spans="2:9" ht="12.75">
      <c r="B4" s="65"/>
      <c r="C4" s="65"/>
      <c r="D4" s="65"/>
      <c r="E4" s="65"/>
      <c r="F4" s="65"/>
      <c r="H4" s="65"/>
      <c r="I4" s="65"/>
    </row>
    <row r="5" spans="3:9" ht="13.5" customHeight="1">
      <c r="C5" s="2"/>
      <c r="F5" s="3"/>
      <c r="G5" s="4" t="s">
        <v>1</v>
      </c>
      <c r="H5" s="4"/>
      <c r="I5" s="5"/>
    </row>
    <row r="6" spans="2:13" ht="13.5" customHeight="1">
      <c r="B6" s="6" t="s">
        <v>2</v>
      </c>
      <c r="C6" s="7" t="s">
        <v>3</v>
      </c>
      <c r="D6" s="8" t="s">
        <v>16</v>
      </c>
      <c r="E6" s="9" t="s">
        <v>17</v>
      </c>
      <c r="F6" s="8" t="s">
        <v>4</v>
      </c>
      <c r="G6" s="8" t="s">
        <v>5</v>
      </c>
      <c r="H6" s="8" t="s">
        <v>162</v>
      </c>
      <c r="I6" s="10" t="s">
        <v>6</v>
      </c>
      <c r="J6" s="11" t="s">
        <v>7</v>
      </c>
      <c r="K6" s="12" t="s">
        <v>8</v>
      </c>
      <c r="L6" s="6" t="s">
        <v>9</v>
      </c>
      <c r="M6" s="11" t="s">
        <v>10</v>
      </c>
    </row>
    <row r="7" spans="2:13" ht="15" customHeight="1">
      <c r="B7" s="31"/>
      <c r="C7" s="78"/>
      <c r="D7" s="134"/>
      <c r="E7" s="91">
        <v>2007</v>
      </c>
      <c r="F7" s="135"/>
      <c r="G7" s="33"/>
      <c r="H7" s="135"/>
      <c r="I7" s="34"/>
      <c r="J7" s="17">
        <f aca="true" t="shared" si="0" ref="J7:J34">SUM(F7:I7)</f>
        <v>0</v>
      </c>
      <c r="K7" s="113"/>
      <c r="L7" s="36"/>
      <c r="M7" s="81"/>
    </row>
    <row r="8" spans="2:13" ht="13.5" customHeight="1">
      <c r="B8" s="477" t="s">
        <v>196</v>
      </c>
      <c r="C8" s="43" t="s">
        <v>30</v>
      </c>
      <c r="D8" s="39">
        <f>SUM(J7:J13)</f>
        <v>369938</v>
      </c>
      <c r="E8" s="91">
        <v>2008</v>
      </c>
      <c r="F8" s="40">
        <v>92484</v>
      </c>
      <c r="G8" s="40"/>
      <c r="H8" s="40">
        <v>277454</v>
      </c>
      <c r="I8" s="41"/>
      <c r="J8" s="17">
        <f t="shared" si="0"/>
        <v>369938</v>
      </c>
      <c r="K8" s="113"/>
      <c r="L8" s="36"/>
      <c r="M8" s="42"/>
    </row>
    <row r="9" spans="2:13" ht="13.5" customHeight="1">
      <c r="B9" s="38"/>
      <c r="C9" s="43" t="s">
        <v>31</v>
      </c>
      <c r="D9" s="136"/>
      <c r="E9" s="124">
        <v>2009</v>
      </c>
      <c r="F9" s="40"/>
      <c r="G9" s="40"/>
      <c r="H9" s="40"/>
      <c r="I9" s="41"/>
      <c r="J9" s="17">
        <f t="shared" si="0"/>
        <v>0</v>
      </c>
      <c r="K9" s="113"/>
      <c r="L9" s="36"/>
      <c r="M9" s="42"/>
    </row>
    <row r="10" spans="2:13" ht="12.75" customHeight="1">
      <c r="B10" s="38"/>
      <c r="C10" s="43" t="s">
        <v>174</v>
      </c>
      <c r="D10" s="136"/>
      <c r="E10" s="15">
        <v>2010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2.75" customHeight="1">
      <c r="B11" s="38"/>
      <c r="C11" s="43"/>
      <c r="D11" s="136"/>
      <c r="E11" s="15">
        <v>2011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2.75" customHeight="1">
      <c r="B12" s="38"/>
      <c r="C12" s="43"/>
      <c r="D12" s="136"/>
      <c r="E12" s="15">
        <v>2012</v>
      </c>
      <c r="F12" s="40"/>
      <c r="G12" s="40"/>
      <c r="H12" s="40"/>
      <c r="I12" s="41"/>
      <c r="J12" s="17">
        <f t="shared" si="0"/>
        <v>0</v>
      </c>
      <c r="K12" s="113"/>
      <c r="L12" s="36"/>
      <c r="M12" s="42"/>
    </row>
    <row r="13" spans="2:13" ht="12.75" customHeight="1">
      <c r="B13" s="96"/>
      <c r="C13" s="137"/>
      <c r="D13" s="138"/>
      <c r="E13" s="15">
        <v>2013</v>
      </c>
      <c r="F13" s="139"/>
      <c r="G13" s="139"/>
      <c r="H13" s="139"/>
      <c r="I13" s="140"/>
      <c r="J13" s="17">
        <f t="shared" si="0"/>
        <v>0</v>
      </c>
      <c r="K13" s="113"/>
      <c r="L13" s="36"/>
      <c r="M13" s="48"/>
    </row>
    <row r="14" spans="2:13" ht="13.5" customHeight="1">
      <c r="B14" s="250"/>
      <c r="C14" s="251"/>
      <c r="D14" s="252"/>
      <c r="E14" s="206">
        <v>2007</v>
      </c>
      <c r="F14" s="253"/>
      <c r="G14" s="187"/>
      <c r="H14" s="187"/>
      <c r="I14" s="187"/>
      <c r="J14" s="215">
        <f t="shared" si="0"/>
        <v>0</v>
      </c>
      <c r="K14" s="189"/>
      <c r="L14" s="208"/>
      <c r="M14" s="193"/>
    </row>
    <row r="15" spans="2:13" ht="13.5" customHeight="1">
      <c r="B15" s="492" t="s">
        <v>197</v>
      </c>
      <c r="C15" s="254" t="s">
        <v>41</v>
      </c>
      <c r="D15" s="255">
        <f>SUM(J14:J20)</f>
        <v>2500000</v>
      </c>
      <c r="E15" s="206">
        <v>2008</v>
      </c>
      <c r="F15" s="253">
        <v>25000</v>
      </c>
      <c r="G15" s="187"/>
      <c r="H15" s="187">
        <v>75000</v>
      </c>
      <c r="I15" s="187"/>
      <c r="J15" s="215">
        <f t="shared" si="0"/>
        <v>100000</v>
      </c>
      <c r="K15" s="189"/>
      <c r="L15" s="208"/>
      <c r="M15" s="194"/>
    </row>
    <row r="16" spans="2:13" ht="13.5" customHeight="1">
      <c r="B16" s="242"/>
      <c r="C16" s="254" t="s">
        <v>264</v>
      </c>
      <c r="D16" s="255"/>
      <c r="E16" s="211">
        <v>2009</v>
      </c>
      <c r="F16" s="253">
        <v>300000</v>
      </c>
      <c r="G16" s="187"/>
      <c r="H16" s="187">
        <v>900000</v>
      </c>
      <c r="I16" s="187"/>
      <c r="J16" s="215">
        <f t="shared" si="0"/>
        <v>1200000</v>
      </c>
      <c r="K16" s="189"/>
      <c r="L16" s="208"/>
      <c r="M16" s="194"/>
    </row>
    <row r="17" spans="2:13" ht="13.5" customHeight="1">
      <c r="B17" s="242"/>
      <c r="C17" s="254" t="s">
        <v>42</v>
      </c>
      <c r="D17" s="255"/>
      <c r="E17" s="205">
        <v>2010</v>
      </c>
      <c r="F17" s="253">
        <v>300000</v>
      </c>
      <c r="G17" s="187"/>
      <c r="H17" s="187">
        <v>900000</v>
      </c>
      <c r="I17" s="187"/>
      <c r="J17" s="215">
        <f t="shared" si="0"/>
        <v>1200000</v>
      </c>
      <c r="K17" s="189"/>
      <c r="L17" s="208"/>
      <c r="M17" s="194"/>
    </row>
    <row r="18" spans="2:13" ht="12.75" customHeight="1">
      <c r="B18" s="242"/>
      <c r="C18" s="254"/>
      <c r="D18" s="255"/>
      <c r="E18" s="205">
        <v>2011</v>
      </c>
      <c r="F18" s="253"/>
      <c r="G18" s="187"/>
      <c r="H18" s="187"/>
      <c r="I18" s="187"/>
      <c r="J18" s="215">
        <f t="shared" si="0"/>
        <v>0</v>
      </c>
      <c r="K18" s="189"/>
      <c r="L18" s="208"/>
      <c r="M18" s="194"/>
    </row>
    <row r="19" spans="2:13" ht="12.75" customHeight="1">
      <c r="B19" s="242"/>
      <c r="C19" s="254"/>
      <c r="D19" s="255"/>
      <c r="E19" s="205">
        <v>2012</v>
      </c>
      <c r="F19" s="253"/>
      <c r="G19" s="187"/>
      <c r="H19" s="187"/>
      <c r="I19" s="187"/>
      <c r="J19" s="215">
        <f t="shared" si="0"/>
        <v>0</v>
      </c>
      <c r="K19" s="189"/>
      <c r="L19" s="208"/>
      <c r="M19" s="194"/>
    </row>
    <row r="20" spans="2:13" ht="12.75" customHeight="1">
      <c r="B20" s="243"/>
      <c r="C20" s="256"/>
      <c r="D20" s="257"/>
      <c r="E20" s="205">
        <v>2013</v>
      </c>
      <c r="F20" s="253"/>
      <c r="G20" s="187"/>
      <c r="H20" s="187"/>
      <c r="I20" s="187"/>
      <c r="J20" s="215">
        <f t="shared" si="0"/>
        <v>0</v>
      </c>
      <c r="K20" s="189"/>
      <c r="L20" s="208"/>
      <c r="M20" s="195"/>
    </row>
    <row r="21" spans="2:13" ht="12.75" customHeight="1">
      <c r="B21" s="288"/>
      <c r="C21" s="289"/>
      <c r="D21" s="290"/>
      <c r="E21" s="91">
        <v>2007</v>
      </c>
      <c r="F21" s="291"/>
      <c r="G21" s="109"/>
      <c r="H21" s="109"/>
      <c r="I21" s="109"/>
      <c r="J21" s="17">
        <f t="shared" si="0"/>
        <v>0</v>
      </c>
      <c r="K21" s="121"/>
      <c r="L21" s="49"/>
      <c r="M21" s="14"/>
    </row>
    <row r="22" spans="2:13" ht="13.5" customHeight="1">
      <c r="B22" s="493" t="s">
        <v>198</v>
      </c>
      <c r="C22" s="293" t="s">
        <v>113</v>
      </c>
      <c r="D22" s="294">
        <f>SUM(J21:J27)</f>
        <v>48000000</v>
      </c>
      <c r="E22" s="91">
        <v>2008</v>
      </c>
      <c r="F22" s="291">
        <v>5760000</v>
      </c>
      <c r="G22" s="109"/>
      <c r="H22" s="109">
        <v>8640000</v>
      </c>
      <c r="I22" s="109"/>
      <c r="J22" s="17">
        <f t="shared" si="0"/>
        <v>14400000</v>
      </c>
      <c r="K22" s="121"/>
      <c r="L22" s="49"/>
      <c r="M22" s="21"/>
    </row>
    <row r="23" spans="2:13" ht="13.5" customHeight="1">
      <c r="B23" s="292"/>
      <c r="C23" s="293"/>
      <c r="D23" s="294"/>
      <c r="E23" s="124">
        <v>2009</v>
      </c>
      <c r="F23" s="291">
        <v>560000</v>
      </c>
      <c r="G23" s="109"/>
      <c r="H23" s="109">
        <v>840000</v>
      </c>
      <c r="I23" s="109"/>
      <c r="J23" s="17">
        <f t="shared" si="0"/>
        <v>1400000</v>
      </c>
      <c r="K23" s="121"/>
      <c r="L23" s="49"/>
      <c r="M23" s="21"/>
    </row>
    <row r="24" spans="2:13" ht="13.5" customHeight="1">
      <c r="B24" s="292"/>
      <c r="C24" s="293"/>
      <c r="D24" s="294"/>
      <c r="E24" s="15">
        <v>2010</v>
      </c>
      <c r="F24" s="291">
        <v>1760000</v>
      </c>
      <c r="G24" s="109"/>
      <c r="H24" s="109">
        <v>2640000</v>
      </c>
      <c r="I24" s="109"/>
      <c r="J24" s="17">
        <f t="shared" si="0"/>
        <v>4400000</v>
      </c>
      <c r="K24" s="121"/>
      <c r="L24" s="49"/>
      <c r="M24" s="21"/>
    </row>
    <row r="25" spans="2:13" ht="13.5" customHeight="1">
      <c r="B25" s="292"/>
      <c r="C25" s="293"/>
      <c r="D25" s="294"/>
      <c r="E25" s="15">
        <v>2011</v>
      </c>
      <c r="F25" s="291">
        <v>1200000</v>
      </c>
      <c r="G25" s="109"/>
      <c r="H25" s="109">
        <v>1800000</v>
      </c>
      <c r="I25" s="109"/>
      <c r="J25" s="17">
        <f t="shared" si="0"/>
        <v>3000000</v>
      </c>
      <c r="K25" s="121"/>
      <c r="L25" s="49"/>
      <c r="M25" s="21"/>
    </row>
    <row r="26" spans="2:13" ht="13.5" customHeight="1">
      <c r="B26" s="292"/>
      <c r="C26" s="293"/>
      <c r="D26" s="294"/>
      <c r="E26" s="15">
        <v>2012</v>
      </c>
      <c r="F26" s="291">
        <v>4400000</v>
      </c>
      <c r="G26" s="109"/>
      <c r="H26" s="109">
        <v>6600000</v>
      </c>
      <c r="I26" s="109"/>
      <c r="J26" s="17">
        <f t="shared" si="0"/>
        <v>11000000</v>
      </c>
      <c r="K26" s="121"/>
      <c r="L26" s="49"/>
      <c r="M26" s="21"/>
    </row>
    <row r="27" spans="2:13" ht="13.5" customHeight="1">
      <c r="B27" s="295"/>
      <c r="C27" s="296"/>
      <c r="D27" s="294"/>
      <c r="E27" s="15">
        <v>2013</v>
      </c>
      <c r="F27" s="291">
        <v>5520000</v>
      </c>
      <c r="G27" s="109"/>
      <c r="H27" s="109">
        <v>8280000</v>
      </c>
      <c r="I27" s="109"/>
      <c r="J27" s="17">
        <f t="shared" si="0"/>
        <v>13800000</v>
      </c>
      <c r="K27" s="121"/>
      <c r="L27" s="49"/>
      <c r="M27" s="123"/>
    </row>
    <row r="28" spans="2:13" ht="13.5" customHeight="1">
      <c r="B28" s="250"/>
      <c r="C28" s="533"/>
      <c r="D28" s="252"/>
      <c r="E28" s="389">
        <v>2007</v>
      </c>
      <c r="F28" s="253"/>
      <c r="G28" s="187"/>
      <c r="H28" s="187"/>
      <c r="I28" s="187"/>
      <c r="J28" s="215">
        <f t="shared" si="0"/>
        <v>0</v>
      </c>
      <c r="K28" s="189"/>
      <c r="L28" s="525"/>
      <c r="M28" s="193"/>
    </row>
    <row r="29" spans="2:13" ht="13.5" customHeight="1">
      <c r="B29" s="242"/>
      <c r="C29" s="534"/>
      <c r="D29" s="255"/>
      <c r="E29" s="389">
        <v>2008</v>
      </c>
      <c r="F29" s="253"/>
      <c r="G29" s="187"/>
      <c r="H29" s="187"/>
      <c r="I29" s="187"/>
      <c r="J29" s="215">
        <f t="shared" si="0"/>
        <v>0</v>
      </c>
      <c r="K29" s="189"/>
      <c r="L29" s="525"/>
      <c r="M29" s="194"/>
    </row>
    <row r="30" spans="2:13" ht="13.5" customHeight="1">
      <c r="B30" s="492" t="s">
        <v>199</v>
      </c>
      <c r="C30" s="534" t="s">
        <v>255</v>
      </c>
      <c r="D30" s="255">
        <f>SUM(J28:J34)</f>
        <v>5000000</v>
      </c>
      <c r="E30" s="389">
        <v>2009</v>
      </c>
      <c r="F30" s="253"/>
      <c r="G30" s="187"/>
      <c r="H30" s="187"/>
      <c r="I30" s="187"/>
      <c r="J30" s="215">
        <f t="shared" si="0"/>
        <v>0</v>
      </c>
      <c r="K30" s="189"/>
      <c r="L30" s="525"/>
      <c r="M30" s="194"/>
    </row>
    <row r="31" spans="2:13" ht="13.5" customHeight="1">
      <c r="B31" s="242"/>
      <c r="C31" s="534"/>
      <c r="D31" s="255"/>
      <c r="E31" s="389">
        <v>2010</v>
      </c>
      <c r="F31" s="253">
        <v>1250000</v>
      </c>
      <c r="G31" s="187"/>
      <c r="H31" s="187">
        <v>1250000</v>
      </c>
      <c r="I31" s="187"/>
      <c r="J31" s="215">
        <f t="shared" si="0"/>
        <v>2500000</v>
      </c>
      <c r="K31" s="189"/>
      <c r="L31" s="525"/>
      <c r="M31" s="194"/>
    </row>
    <row r="32" spans="2:13" ht="13.5" customHeight="1">
      <c r="B32" s="242"/>
      <c r="C32" s="534"/>
      <c r="D32" s="255"/>
      <c r="E32" s="389">
        <v>2011</v>
      </c>
      <c r="F32" s="253">
        <v>1250000</v>
      </c>
      <c r="G32" s="187"/>
      <c r="H32" s="187">
        <v>1250000</v>
      </c>
      <c r="I32" s="187"/>
      <c r="J32" s="215">
        <f t="shared" si="0"/>
        <v>2500000</v>
      </c>
      <c r="K32" s="189"/>
      <c r="L32" s="525"/>
      <c r="M32" s="194"/>
    </row>
    <row r="33" spans="2:13" ht="13.5" customHeight="1">
      <c r="B33" s="242"/>
      <c r="C33" s="534"/>
      <c r="D33" s="255"/>
      <c r="E33" s="389">
        <v>2012</v>
      </c>
      <c r="F33" s="253"/>
      <c r="G33" s="187"/>
      <c r="H33" s="187"/>
      <c r="I33" s="187"/>
      <c r="J33" s="215">
        <f t="shared" si="0"/>
        <v>0</v>
      </c>
      <c r="K33" s="189"/>
      <c r="L33" s="525"/>
      <c r="M33" s="194"/>
    </row>
    <row r="34" spans="2:13" ht="13.5" customHeight="1">
      <c r="B34" s="243"/>
      <c r="C34" s="535"/>
      <c r="D34" s="257"/>
      <c r="E34" s="389">
        <v>2013</v>
      </c>
      <c r="F34" s="253"/>
      <c r="G34" s="187"/>
      <c r="H34" s="187"/>
      <c r="I34" s="187"/>
      <c r="J34" s="215">
        <f t="shared" si="0"/>
        <v>0</v>
      </c>
      <c r="K34" s="189"/>
      <c r="L34" s="525"/>
      <c r="M34" s="195"/>
    </row>
    <row r="35" spans="3:12" ht="13.5" customHeight="1">
      <c r="C35" s="61" t="s">
        <v>13</v>
      </c>
      <c r="D35" s="110">
        <f>SUM(F35:I35)</f>
        <v>0</v>
      </c>
      <c r="E35" s="543">
        <v>2007</v>
      </c>
      <c r="F35" s="110">
        <f>SUM(F7,F14,F21,F28)</f>
        <v>0</v>
      </c>
      <c r="G35" s="110">
        <f>SUM(G7,G14,G21,G28)</f>
        <v>0</v>
      </c>
      <c r="H35" s="110">
        <f>SUM(H7,H14,H21,H28)</f>
        <v>0</v>
      </c>
      <c r="I35" s="110">
        <f>SUM(I7,I14,I21,I28)</f>
        <v>0</v>
      </c>
      <c r="J35" s="110">
        <f>SUM(J7,J14,J21,J28)</f>
        <v>0</v>
      </c>
      <c r="K35" s="110"/>
      <c r="L35" s="60"/>
    </row>
    <row r="36" spans="4:12" ht="13.5" customHeight="1">
      <c r="D36" s="110">
        <f aca="true" t="shared" si="1" ref="D36:D41">SUM(F36:I36)</f>
        <v>14869938</v>
      </c>
      <c r="E36" s="532">
        <v>2008</v>
      </c>
      <c r="F36" s="141">
        <f aca="true" t="shared" si="2" ref="F36:H41">SUM(F8,F15,F22,F29)</f>
        <v>5877484</v>
      </c>
      <c r="G36" s="141">
        <f t="shared" si="2"/>
        <v>0</v>
      </c>
      <c r="H36" s="141">
        <f t="shared" si="2"/>
        <v>8992454</v>
      </c>
      <c r="I36" s="141">
        <f aca="true" t="shared" si="3" ref="I36:I41">SUM(I8,I15,I22)</f>
        <v>0</v>
      </c>
      <c r="J36" s="141">
        <f aca="true" t="shared" si="4" ref="J36:J41">SUM(J8,J15,J22,J29)</f>
        <v>14869938</v>
      </c>
      <c r="K36" s="141"/>
      <c r="L36" s="60"/>
    </row>
    <row r="37" spans="3:12" ht="13.5" customHeight="1">
      <c r="C37" s="61">
        <f>SUM(D8,D15,D22,D30)</f>
        <v>55869938</v>
      </c>
      <c r="D37" s="110">
        <f t="shared" si="1"/>
        <v>2600000</v>
      </c>
      <c r="E37" s="301">
        <v>2009</v>
      </c>
      <c r="F37" s="141">
        <f t="shared" si="2"/>
        <v>860000</v>
      </c>
      <c r="G37" s="141">
        <f t="shared" si="2"/>
        <v>0</v>
      </c>
      <c r="H37" s="141">
        <f t="shared" si="2"/>
        <v>1740000</v>
      </c>
      <c r="I37" s="141">
        <f t="shared" si="3"/>
        <v>0</v>
      </c>
      <c r="J37" s="141">
        <f t="shared" si="4"/>
        <v>2600000</v>
      </c>
      <c r="K37" s="141"/>
      <c r="L37" s="60"/>
    </row>
    <row r="38" spans="4:12" ht="13.5" customHeight="1">
      <c r="D38" s="110">
        <f t="shared" si="1"/>
        <v>8100000</v>
      </c>
      <c r="E38" s="279">
        <v>2010</v>
      </c>
      <c r="F38" s="141">
        <f t="shared" si="2"/>
        <v>3310000</v>
      </c>
      <c r="G38" s="141">
        <f t="shared" si="2"/>
        <v>0</v>
      </c>
      <c r="H38" s="141">
        <f t="shared" si="2"/>
        <v>4790000</v>
      </c>
      <c r="I38" s="141">
        <f t="shared" si="3"/>
        <v>0</v>
      </c>
      <c r="J38" s="141">
        <f t="shared" si="4"/>
        <v>8100000</v>
      </c>
      <c r="K38" s="141"/>
      <c r="L38" s="60"/>
    </row>
    <row r="39" spans="4:12" ht="13.5" customHeight="1">
      <c r="D39" s="110">
        <f t="shared" si="1"/>
        <v>5500000</v>
      </c>
      <c r="E39" s="279">
        <v>2011</v>
      </c>
      <c r="F39" s="141">
        <f t="shared" si="2"/>
        <v>2450000</v>
      </c>
      <c r="G39" s="141">
        <f t="shared" si="2"/>
        <v>0</v>
      </c>
      <c r="H39" s="141">
        <f t="shared" si="2"/>
        <v>3050000</v>
      </c>
      <c r="I39" s="110">
        <f t="shared" si="3"/>
        <v>0</v>
      </c>
      <c r="J39" s="141">
        <f t="shared" si="4"/>
        <v>5500000</v>
      </c>
      <c r="K39" s="110"/>
      <c r="L39" s="60"/>
    </row>
    <row r="40" spans="4:12" ht="13.5" customHeight="1">
      <c r="D40" s="110">
        <f t="shared" si="1"/>
        <v>11000000</v>
      </c>
      <c r="E40" s="279">
        <v>2012</v>
      </c>
      <c r="F40" s="141">
        <f t="shared" si="2"/>
        <v>4400000</v>
      </c>
      <c r="G40" s="141">
        <f t="shared" si="2"/>
        <v>0</v>
      </c>
      <c r="H40" s="141">
        <f t="shared" si="2"/>
        <v>6600000</v>
      </c>
      <c r="I40" s="141">
        <f t="shared" si="3"/>
        <v>0</v>
      </c>
      <c r="J40" s="141">
        <f t="shared" si="4"/>
        <v>11000000</v>
      </c>
      <c r="K40" s="141"/>
      <c r="L40" s="60"/>
    </row>
    <row r="41" spans="4:12" ht="13.5" customHeight="1">
      <c r="D41" s="110">
        <f t="shared" si="1"/>
        <v>13800000</v>
      </c>
      <c r="E41" s="279">
        <v>2013</v>
      </c>
      <c r="F41" s="141">
        <f t="shared" si="2"/>
        <v>5520000</v>
      </c>
      <c r="G41" s="141">
        <f t="shared" si="2"/>
        <v>0</v>
      </c>
      <c r="H41" s="141">
        <f t="shared" si="2"/>
        <v>8280000</v>
      </c>
      <c r="I41" s="141">
        <f t="shared" si="3"/>
        <v>0</v>
      </c>
      <c r="J41" s="141">
        <f t="shared" si="4"/>
        <v>13800000</v>
      </c>
      <c r="K41" s="141"/>
      <c r="L41" s="60"/>
    </row>
    <row r="42" spans="3:12" ht="13.5" customHeight="1">
      <c r="C42" s="64" t="s">
        <v>14</v>
      </c>
      <c r="D42" s="110">
        <f>SUM(D35:D41)</f>
        <v>55869938</v>
      </c>
      <c r="E42" s="62"/>
      <c r="F42" s="110">
        <f>SUM(F35:F41)</f>
        <v>22417484</v>
      </c>
      <c r="G42" s="110">
        <f>SUM(G35:G41)</f>
        <v>0</v>
      </c>
      <c r="H42" s="110">
        <f>SUM(H35:H41)</f>
        <v>33452454</v>
      </c>
      <c r="I42" s="110">
        <f>SUM(I35:I41)</f>
        <v>0</v>
      </c>
      <c r="J42" s="110">
        <f>SUM(J35:J41)</f>
        <v>55869938</v>
      </c>
      <c r="K42" s="62"/>
      <c r="L42" s="60"/>
    </row>
  </sheetData>
  <mergeCells count="1">
    <mergeCell ref="B2:M2"/>
  </mergeCells>
  <printOptions/>
  <pageMargins left="0.75" right="0.75" top="1" bottom="1" header="0.5" footer="0.5"/>
  <pageSetup firstPageNumber="1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7">
      <selection activeCell="C24" sqref="C24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26.28125" style="0" customWidth="1"/>
    <col min="4" max="4" width="14.7109375" style="0" customWidth="1"/>
    <col min="5" max="5" width="12.8515625" style="0" customWidth="1"/>
    <col min="6" max="6" width="10.00390625" style="0" customWidth="1"/>
    <col min="7" max="7" width="10.7109375" style="0" customWidth="1"/>
    <col min="8" max="8" width="10.140625" style="0" customWidth="1"/>
    <col min="9" max="9" width="7.28125" style="0" customWidth="1"/>
    <col min="10" max="10" width="10.00390625" style="0" customWidth="1"/>
    <col min="11" max="11" width="9.8515625" style="0" customWidth="1"/>
    <col min="12" max="12" width="4.7109375" style="0" customWidth="1"/>
    <col min="13" max="13" width="8.00390625" style="0" customWidth="1"/>
    <col min="14" max="16384" width="8.8515625" style="0" customWidth="1"/>
  </cols>
  <sheetData>
    <row r="1" spans="2:7" ht="3" customHeight="1">
      <c r="B1" s="65"/>
      <c r="C1" s="65"/>
      <c r="D1" s="65"/>
      <c r="E1" s="65"/>
      <c r="F1" s="65"/>
      <c r="G1" s="65"/>
    </row>
    <row r="2" spans="2:7" ht="3.75" customHeight="1" hidden="1">
      <c r="B2" s="65"/>
      <c r="C2" s="65"/>
      <c r="D2" s="65"/>
      <c r="E2" s="65"/>
      <c r="F2" s="65"/>
      <c r="G2" s="65"/>
    </row>
    <row r="3" spans="2:7" ht="4.5" customHeight="1">
      <c r="B3" s="65"/>
      <c r="C3" s="65"/>
      <c r="D3" s="65"/>
      <c r="E3" s="65"/>
      <c r="F3" s="65"/>
      <c r="G3" s="65"/>
    </row>
    <row r="4" spans="2:12" ht="1.5" customHeight="1">
      <c r="B4" s="65"/>
      <c r="C4" s="65"/>
      <c r="D4" s="570"/>
      <c r="E4" s="570"/>
      <c r="F4" s="570"/>
      <c r="G4" s="570"/>
      <c r="H4" s="570"/>
      <c r="I4" s="570"/>
      <c r="J4" s="570"/>
      <c r="K4" s="570"/>
      <c r="L4" s="66"/>
    </row>
    <row r="5" spans="2:13" ht="18" customHeight="1">
      <c r="B5" s="568" t="s">
        <v>32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</row>
    <row r="6" spans="2:7" ht="5.25" customHeight="1">
      <c r="B6" s="65"/>
      <c r="C6" s="65"/>
      <c r="D6" s="133"/>
      <c r="E6" s="65"/>
      <c r="F6" s="65"/>
      <c r="G6" s="65"/>
    </row>
    <row r="7" ht="1.5" customHeight="1">
      <c r="C7" s="287"/>
    </row>
    <row r="9" spans="2:9" ht="13.5" customHeight="1">
      <c r="B9" s="65"/>
      <c r="C9" s="65"/>
      <c r="D9" s="65"/>
      <c r="E9" s="65"/>
      <c r="F9" s="68"/>
      <c r="G9" s="69" t="s">
        <v>1</v>
      </c>
      <c r="H9" s="69"/>
      <c r="I9" s="70"/>
    </row>
    <row r="10" spans="2:13" ht="13.5" customHeight="1">
      <c r="B10" s="72" t="s">
        <v>2</v>
      </c>
      <c r="C10" s="149" t="s">
        <v>3</v>
      </c>
      <c r="D10" s="150" t="s">
        <v>16</v>
      </c>
      <c r="E10" s="74" t="s">
        <v>17</v>
      </c>
      <c r="F10" s="74" t="s">
        <v>4</v>
      </c>
      <c r="G10" s="74" t="s">
        <v>5</v>
      </c>
      <c r="H10" s="74" t="s">
        <v>162</v>
      </c>
      <c r="I10" s="74" t="s">
        <v>6</v>
      </c>
      <c r="J10" s="143" t="s">
        <v>7</v>
      </c>
      <c r="K10" s="27" t="s">
        <v>8</v>
      </c>
      <c r="L10" s="27" t="s">
        <v>9</v>
      </c>
      <c r="M10" s="151" t="s">
        <v>10</v>
      </c>
    </row>
    <row r="11" spans="2:13" ht="13.5" customHeight="1">
      <c r="B11" s="98"/>
      <c r="C11" s="198"/>
      <c r="D11" s="98"/>
      <c r="E11" s="91">
        <v>2007</v>
      </c>
      <c r="F11" s="152">
        <v>480882</v>
      </c>
      <c r="G11" s="152"/>
      <c r="H11" s="152"/>
      <c r="I11" s="153"/>
      <c r="J11" s="89">
        <f>SUM(F11:I11)</f>
        <v>480882</v>
      </c>
      <c r="K11" s="113"/>
      <c r="L11" s="36"/>
      <c r="M11" s="98"/>
    </row>
    <row r="12" spans="2:13" ht="13.5" customHeight="1">
      <c r="B12" s="487" t="s">
        <v>196</v>
      </c>
      <c r="C12" s="199" t="s">
        <v>114</v>
      </c>
      <c r="D12" s="181">
        <f>SUM(J11:J17)</f>
        <v>2280882</v>
      </c>
      <c r="E12" s="91">
        <v>2008</v>
      </c>
      <c r="F12" s="364">
        <v>300000</v>
      </c>
      <c r="G12" s="94"/>
      <c r="H12" s="94"/>
      <c r="I12" s="122"/>
      <c r="J12" s="89">
        <f aca="true" t="shared" si="0" ref="J12:J24">SUM(F12:I12)</f>
        <v>300000</v>
      </c>
      <c r="K12" s="113"/>
      <c r="L12" s="36"/>
      <c r="M12" s="108"/>
    </row>
    <row r="13" spans="2:13" ht="13.5" customHeight="1">
      <c r="B13" s="181"/>
      <c r="C13" s="199"/>
      <c r="D13" s="90"/>
      <c r="E13" s="124">
        <v>2009</v>
      </c>
      <c r="F13" s="364">
        <v>300000</v>
      </c>
      <c r="G13" s="94"/>
      <c r="H13" s="94"/>
      <c r="I13" s="122"/>
      <c r="J13" s="89">
        <f t="shared" si="0"/>
        <v>300000</v>
      </c>
      <c r="K13" s="113"/>
      <c r="L13" s="36"/>
      <c r="M13" s="108"/>
    </row>
    <row r="14" spans="2:13" ht="13.5" customHeight="1">
      <c r="B14" s="181"/>
      <c r="C14" s="199"/>
      <c r="D14" s="90"/>
      <c r="E14" s="15">
        <v>2010</v>
      </c>
      <c r="F14" s="364">
        <v>300000</v>
      </c>
      <c r="G14" s="94"/>
      <c r="H14" s="94"/>
      <c r="I14" s="122"/>
      <c r="J14" s="89">
        <f t="shared" si="0"/>
        <v>300000</v>
      </c>
      <c r="K14" s="113"/>
      <c r="L14" s="36"/>
      <c r="M14" s="90"/>
    </row>
    <row r="15" spans="2:13" ht="13.5" customHeight="1">
      <c r="B15" s="181"/>
      <c r="C15" s="199"/>
      <c r="D15" s="90"/>
      <c r="E15" s="15">
        <v>2011</v>
      </c>
      <c r="F15" s="364">
        <v>300000</v>
      </c>
      <c r="G15" s="94"/>
      <c r="H15" s="94"/>
      <c r="I15" s="122"/>
      <c r="J15" s="89">
        <f t="shared" si="0"/>
        <v>300000</v>
      </c>
      <c r="K15" s="113"/>
      <c r="L15" s="36"/>
      <c r="M15" s="90"/>
    </row>
    <row r="16" spans="2:13" ht="13.5" customHeight="1">
      <c r="B16" s="181"/>
      <c r="C16" s="199"/>
      <c r="D16" s="90"/>
      <c r="E16" s="15">
        <v>2012</v>
      </c>
      <c r="F16" s="364">
        <v>300000</v>
      </c>
      <c r="G16" s="94"/>
      <c r="H16" s="94"/>
      <c r="I16" s="122"/>
      <c r="J16" s="89">
        <f t="shared" si="0"/>
        <v>300000</v>
      </c>
      <c r="K16" s="113"/>
      <c r="L16" s="36"/>
      <c r="M16" s="90"/>
    </row>
    <row r="17" spans="2:13" ht="13.5" customHeight="1">
      <c r="B17" s="335"/>
      <c r="C17" s="200"/>
      <c r="D17" s="99"/>
      <c r="E17" s="15">
        <v>2013</v>
      </c>
      <c r="F17" s="364">
        <v>300000</v>
      </c>
      <c r="G17" s="94"/>
      <c r="H17" s="94"/>
      <c r="I17" s="122"/>
      <c r="J17" s="89">
        <f t="shared" si="0"/>
        <v>300000</v>
      </c>
      <c r="K17" s="113"/>
      <c r="L17" s="36"/>
      <c r="M17" s="90"/>
    </row>
    <row r="18" spans="2:13" ht="13.5" customHeight="1">
      <c r="B18" s="484"/>
      <c r="C18" s="50"/>
      <c r="D18" s="128"/>
      <c r="E18" s="51">
        <v>2007</v>
      </c>
      <c r="F18" s="52">
        <v>60900</v>
      </c>
      <c r="G18" s="52"/>
      <c r="H18" s="52"/>
      <c r="I18" s="53"/>
      <c r="J18" s="196">
        <f t="shared" si="0"/>
        <v>60900</v>
      </c>
      <c r="K18" s="116"/>
      <c r="L18" s="54"/>
      <c r="M18" s="176"/>
    </row>
    <row r="19" spans="2:13" ht="13.5" customHeight="1">
      <c r="B19" s="488" t="s">
        <v>197</v>
      </c>
      <c r="C19" s="50" t="s">
        <v>265</v>
      </c>
      <c r="D19" s="56">
        <f>SUM(J18:J24)</f>
        <v>465900</v>
      </c>
      <c r="E19" s="51">
        <v>2008</v>
      </c>
      <c r="F19" s="365">
        <v>55000</v>
      </c>
      <c r="G19" s="52"/>
      <c r="H19" s="52"/>
      <c r="I19" s="53"/>
      <c r="J19" s="196">
        <f t="shared" si="0"/>
        <v>55000</v>
      </c>
      <c r="K19" s="116"/>
      <c r="L19" s="54"/>
      <c r="M19" s="192"/>
    </row>
    <row r="20" spans="2:13" ht="12.75" customHeight="1">
      <c r="B20" s="484"/>
      <c r="C20" s="50"/>
      <c r="D20" s="56"/>
      <c r="E20" s="57">
        <v>2009</v>
      </c>
      <c r="F20" s="365">
        <v>60000</v>
      </c>
      <c r="G20" s="52"/>
      <c r="H20" s="52"/>
      <c r="I20" s="53"/>
      <c r="J20" s="196">
        <f t="shared" si="0"/>
        <v>60000</v>
      </c>
      <c r="K20" s="116"/>
      <c r="L20" s="54"/>
      <c r="M20" s="192"/>
    </row>
    <row r="21" spans="2:13" ht="12.75" customHeight="1">
      <c r="B21" s="484"/>
      <c r="C21" s="50"/>
      <c r="D21" s="128"/>
      <c r="E21" s="205">
        <v>2010</v>
      </c>
      <c r="F21" s="365">
        <v>65000</v>
      </c>
      <c r="G21" s="52"/>
      <c r="H21" s="52"/>
      <c r="I21" s="53"/>
      <c r="J21" s="196">
        <f t="shared" si="0"/>
        <v>65000</v>
      </c>
      <c r="K21" s="116"/>
      <c r="L21" s="54"/>
      <c r="M21" s="55"/>
    </row>
    <row r="22" spans="2:13" ht="12.75" customHeight="1">
      <c r="B22" s="484"/>
      <c r="C22" s="50"/>
      <c r="D22" s="128"/>
      <c r="E22" s="205">
        <v>2011</v>
      </c>
      <c r="F22" s="365">
        <v>70000</v>
      </c>
      <c r="G22" s="52"/>
      <c r="H22" s="52"/>
      <c r="I22" s="53"/>
      <c r="J22" s="196">
        <f t="shared" si="0"/>
        <v>70000</v>
      </c>
      <c r="K22" s="116"/>
      <c r="L22" s="54"/>
      <c r="M22" s="55"/>
    </row>
    <row r="23" spans="2:13" ht="12.75" customHeight="1">
      <c r="B23" s="484"/>
      <c r="C23" s="50"/>
      <c r="D23" s="128"/>
      <c r="E23" s="205">
        <v>2012</v>
      </c>
      <c r="F23" s="365">
        <v>75000</v>
      </c>
      <c r="G23" s="52"/>
      <c r="H23" s="52"/>
      <c r="I23" s="53"/>
      <c r="J23" s="196">
        <f t="shared" si="0"/>
        <v>75000</v>
      </c>
      <c r="K23" s="116"/>
      <c r="L23" s="54"/>
      <c r="M23" s="55"/>
    </row>
    <row r="24" spans="2:13" ht="12.75" customHeight="1">
      <c r="B24" s="484"/>
      <c r="C24" s="50"/>
      <c r="D24" s="128"/>
      <c r="E24" s="205">
        <v>2013</v>
      </c>
      <c r="F24" s="365">
        <v>80000</v>
      </c>
      <c r="G24" s="52"/>
      <c r="H24" s="52"/>
      <c r="I24" s="53"/>
      <c r="J24" s="196">
        <f t="shared" si="0"/>
        <v>80000</v>
      </c>
      <c r="K24" s="116"/>
      <c r="L24" s="54"/>
      <c r="M24" s="58"/>
    </row>
    <row r="25" spans="2:13" ht="12.75" customHeight="1">
      <c r="B25" s="336"/>
      <c r="C25" s="126"/>
      <c r="D25" s="98"/>
      <c r="E25" s="91">
        <v>2007</v>
      </c>
      <c r="F25" s="94">
        <v>85000</v>
      </c>
      <c r="G25" s="94"/>
      <c r="H25" s="94"/>
      <c r="I25" s="122"/>
      <c r="J25" s="89">
        <f aca="true" t="shared" si="1" ref="J25:J31">SUM(F25:I25)</f>
        <v>85000</v>
      </c>
      <c r="K25" s="112"/>
      <c r="L25" s="36"/>
      <c r="M25" s="90"/>
    </row>
    <row r="26" spans="2:13" ht="12.75" customHeight="1">
      <c r="B26" s="487" t="s">
        <v>198</v>
      </c>
      <c r="C26" s="87" t="s">
        <v>59</v>
      </c>
      <c r="D26" s="181">
        <f>SUM(J25:J31)</f>
        <v>2085000</v>
      </c>
      <c r="E26" s="91">
        <v>2008</v>
      </c>
      <c r="F26" s="94">
        <v>180000</v>
      </c>
      <c r="G26" s="94"/>
      <c r="H26" s="94">
        <v>420000</v>
      </c>
      <c r="I26" s="122"/>
      <c r="J26" s="89">
        <f t="shared" si="1"/>
        <v>600000</v>
      </c>
      <c r="K26" s="113"/>
      <c r="L26" s="36"/>
      <c r="M26" s="92"/>
    </row>
    <row r="27" spans="2:13" ht="12.75" customHeight="1">
      <c r="B27" s="181"/>
      <c r="C27" s="87"/>
      <c r="D27" s="90"/>
      <c r="E27" s="124">
        <v>2009</v>
      </c>
      <c r="F27" s="94"/>
      <c r="G27" s="94"/>
      <c r="H27" s="94"/>
      <c r="I27" s="122"/>
      <c r="J27" s="89">
        <f t="shared" si="1"/>
        <v>0</v>
      </c>
      <c r="K27" s="113"/>
      <c r="L27" s="36"/>
      <c r="M27" s="92"/>
    </row>
    <row r="28" spans="2:13" ht="12" customHeight="1">
      <c r="B28" s="90"/>
      <c r="C28" s="87"/>
      <c r="D28" s="90"/>
      <c r="E28" s="15">
        <v>2010</v>
      </c>
      <c r="F28" s="94"/>
      <c r="G28" s="94"/>
      <c r="H28" s="94"/>
      <c r="I28" s="122"/>
      <c r="J28" s="89">
        <f t="shared" si="1"/>
        <v>0</v>
      </c>
      <c r="K28" s="113"/>
      <c r="L28" s="36"/>
      <c r="M28" s="92"/>
    </row>
    <row r="29" spans="2:13" ht="11.25" customHeight="1">
      <c r="B29" s="90"/>
      <c r="C29" s="87"/>
      <c r="D29" s="90"/>
      <c r="E29" s="15">
        <v>2011</v>
      </c>
      <c r="F29" s="94"/>
      <c r="G29" s="94"/>
      <c r="H29" s="94"/>
      <c r="I29" s="122"/>
      <c r="J29" s="89">
        <f t="shared" si="1"/>
        <v>0</v>
      </c>
      <c r="K29" s="113"/>
      <c r="L29" s="36"/>
      <c r="M29" s="90"/>
    </row>
    <row r="30" spans="2:13" ht="12.75" customHeight="1">
      <c r="B30" s="90"/>
      <c r="C30" s="87"/>
      <c r="D30" s="90"/>
      <c r="E30" s="15">
        <v>2012</v>
      </c>
      <c r="F30" s="94">
        <v>180000</v>
      </c>
      <c r="G30" s="94"/>
      <c r="H30" s="94">
        <v>420000</v>
      </c>
      <c r="I30" s="122"/>
      <c r="J30" s="89">
        <f t="shared" si="1"/>
        <v>600000</v>
      </c>
      <c r="K30" s="113"/>
      <c r="L30" s="36"/>
      <c r="M30" s="90"/>
    </row>
    <row r="31" spans="2:13" ht="12.75" customHeight="1">
      <c r="B31" s="99"/>
      <c r="C31" s="97"/>
      <c r="D31" s="99"/>
      <c r="E31" s="15">
        <v>2013</v>
      </c>
      <c r="F31" s="94">
        <v>240000</v>
      </c>
      <c r="G31" s="94"/>
      <c r="H31" s="94">
        <v>560000</v>
      </c>
      <c r="I31" s="122"/>
      <c r="J31" s="89">
        <f t="shared" si="1"/>
        <v>800000</v>
      </c>
      <c r="K31" s="113"/>
      <c r="L31" s="36"/>
      <c r="M31" s="90"/>
    </row>
    <row r="32" spans="2:13" ht="13.5" customHeight="1">
      <c r="B32" s="278"/>
      <c r="C32" s="12"/>
      <c r="D32" s="183">
        <f>SUM(F32:I32)</f>
        <v>626782</v>
      </c>
      <c r="E32" s="300">
        <v>2007</v>
      </c>
      <c r="F32" s="62">
        <f>SUM(F11,F18,F25)</f>
        <v>626782</v>
      </c>
      <c r="G32" s="62">
        <f>SUM(G11,G18,G25)</f>
        <v>0</v>
      </c>
      <c r="H32" s="62">
        <f>SUM(H11,H18,H25)</f>
        <v>0</v>
      </c>
      <c r="I32" s="62">
        <f>SUM(I11,I18,I25)</f>
        <v>0</v>
      </c>
      <c r="J32" s="62">
        <f>SUM(J11,J18,J25)</f>
        <v>626782</v>
      </c>
      <c r="K32" s="62"/>
      <c r="L32" s="302"/>
      <c r="M32" s="131"/>
    </row>
    <row r="33" spans="2:13" ht="13.5" customHeight="1">
      <c r="B33" s="405"/>
      <c r="C33" s="182" t="s">
        <v>13</v>
      </c>
      <c r="D33" s="183">
        <f aca="true" t="shared" si="2" ref="D33:D38">SUM(F33:I33)</f>
        <v>955000</v>
      </c>
      <c r="E33" s="300">
        <v>2008</v>
      </c>
      <c r="F33" s="62">
        <f aca="true" t="shared" si="3" ref="F33:J38">SUM(F12,F19,F26)</f>
        <v>535000</v>
      </c>
      <c r="G33" s="62">
        <f t="shared" si="3"/>
        <v>0</v>
      </c>
      <c r="H33" s="62">
        <f t="shared" si="3"/>
        <v>420000</v>
      </c>
      <c r="I33" s="62">
        <f t="shared" si="3"/>
        <v>0</v>
      </c>
      <c r="J33" s="62">
        <f t="shared" si="3"/>
        <v>955000</v>
      </c>
      <c r="K33" s="62"/>
      <c r="L33" s="302"/>
      <c r="M33" s="24"/>
    </row>
    <row r="34" spans="2:13" ht="13.5" customHeight="1">
      <c r="B34" s="405"/>
      <c r="C34" s="184"/>
      <c r="D34" s="183">
        <f t="shared" si="2"/>
        <v>360000</v>
      </c>
      <c r="E34" s="301">
        <v>2009</v>
      </c>
      <c r="F34" s="62">
        <f t="shared" si="3"/>
        <v>360000</v>
      </c>
      <c r="G34" s="62">
        <f t="shared" si="3"/>
        <v>0</v>
      </c>
      <c r="H34" s="62">
        <f t="shared" si="3"/>
        <v>0</v>
      </c>
      <c r="I34" s="62">
        <f t="shared" si="3"/>
        <v>0</v>
      </c>
      <c r="J34" s="62">
        <f t="shared" si="3"/>
        <v>360000</v>
      </c>
      <c r="K34" s="62"/>
      <c r="L34" s="302"/>
      <c r="M34" s="24"/>
    </row>
    <row r="35" spans="2:13" ht="13.5" customHeight="1">
      <c r="B35" s="405"/>
      <c r="C35" s="182">
        <f>SUM(D12,D19,D26)</f>
        <v>4831782</v>
      </c>
      <c r="D35" s="183">
        <f t="shared" si="2"/>
        <v>365000</v>
      </c>
      <c r="E35" s="279">
        <v>2010</v>
      </c>
      <c r="F35" s="62">
        <f t="shared" si="3"/>
        <v>365000</v>
      </c>
      <c r="G35" s="62">
        <f t="shared" si="3"/>
        <v>0</v>
      </c>
      <c r="H35" s="62">
        <f t="shared" si="3"/>
        <v>0</v>
      </c>
      <c r="I35" s="62">
        <f t="shared" si="3"/>
        <v>0</v>
      </c>
      <c r="J35" s="62">
        <f t="shared" si="3"/>
        <v>365000</v>
      </c>
      <c r="K35" s="62"/>
      <c r="L35" s="302"/>
      <c r="M35" s="24"/>
    </row>
    <row r="36" spans="2:13" ht="13.5" customHeight="1">
      <c r="B36" s="405"/>
      <c r="C36" s="30"/>
      <c r="D36" s="183">
        <f t="shared" si="2"/>
        <v>370000</v>
      </c>
      <c r="E36" s="279">
        <v>2011</v>
      </c>
      <c r="F36" s="62">
        <f t="shared" si="3"/>
        <v>370000</v>
      </c>
      <c r="G36" s="62">
        <f t="shared" si="3"/>
        <v>0</v>
      </c>
      <c r="H36" s="62">
        <f t="shared" si="3"/>
        <v>0</v>
      </c>
      <c r="I36" s="62">
        <f t="shared" si="3"/>
        <v>0</v>
      </c>
      <c r="J36" s="62">
        <f t="shared" si="3"/>
        <v>370000</v>
      </c>
      <c r="K36" s="62"/>
      <c r="L36" s="302"/>
      <c r="M36" s="24"/>
    </row>
    <row r="37" spans="2:13" ht="13.5" customHeight="1">
      <c r="B37" s="405"/>
      <c r="C37" s="30"/>
      <c r="D37" s="183">
        <f t="shared" si="2"/>
        <v>975000</v>
      </c>
      <c r="E37" s="279">
        <v>2012</v>
      </c>
      <c r="F37" s="62">
        <f t="shared" si="3"/>
        <v>555000</v>
      </c>
      <c r="G37" s="62">
        <f t="shared" si="3"/>
        <v>0</v>
      </c>
      <c r="H37" s="62">
        <f t="shared" si="3"/>
        <v>420000</v>
      </c>
      <c r="I37" s="62">
        <f t="shared" si="3"/>
        <v>0</v>
      </c>
      <c r="J37" s="62">
        <f t="shared" si="3"/>
        <v>975000</v>
      </c>
      <c r="K37" s="62"/>
      <c r="L37" s="302"/>
      <c r="M37" s="24"/>
    </row>
    <row r="38" spans="2:12" ht="13.5" customHeight="1">
      <c r="B38" s="405"/>
      <c r="C38" s="30"/>
      <c r="D38" s="183">
        <f t="shared" si="2"/>
        <v>1180000</v>
      </c>
      <c r="E38" s="279">
        <v>2013</v>
      </c>
      <c r="F38" s="62">
        <f t="shared" si="3"/>
        <v>620000</v>
      </c>
      <c r="G38" s="62">
        <f t="shared" si="3"/>
        <v>0</v>
      </c>
      <c r="H38" s="62">
        <f t="shared" si="3"/>
        <v>560000</v>
      </c>
      <c r="I38" s="62">
        <f t="shared" si="3"/>
        <v>0</v>
      </c>
      <c r="J38" s="62">
        <f t="shared" si="3"/>
        <v>1180000</v>
      </c>
      <c r="K38" s="62"/>
      <c r="L38" s="183"/>
    </row>
    <row r="39" spans="2:12" ht="13.5" customHeight="1">
      <c r="B39" s="405"/>
      <c r="C39" s="406" t="s">
        <v>20</v>
      </c>
      <c r="D39" s="59">
        <f>SUM(D32:D38)</f>
        <v>4831782</v>
      </c>
      <c r="E39" s="185"/>
      <c r="F39" s="59">
        <f>SUM(F32:F38)</f>
        <v>3431782</v>
      </c>
      <c r="G39" s="59">
        <f>SUM(G32:G38)</f>
        <v>0</v>
      </c>
      <c r="H39" s="59">
        <f>SUM(H32:H38)</f>
        <v>1400000</v>
      </c>
      <c r="I39" s="59">
        <f>SUM(I32:I38)</f>
        <v>0</v>
      </c>
      <c r="J39" s="59">
        <f>SUM(J32:J38)</f>
        <v>4831782</v>
      </c>
      <c r="K39" s="59"/>
      <c r="L39" s="186"/>
    </row>
  </sheetData>
  <mergeCells count="2">
    <mergeCell ref="D4:K4"/>
    <mergeCell ref="B5:M5"/>
  </mergeCells>
  <printOptions/>
  <pageMargins left="0.75" right="0.75" top="1" bottom="1" header="0.5" footer="0.5"/>
  <pageSetup firstPageNumber="19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0.28125" style="0" customWidth="1"/>
    <col min="4" max="4" width="13.421875" style="0" customWidth="1"/>
    <col min="5" max="5" width="13.28125" style="0" customWidth="1"/>
    <col min="6" max="6" width="9.421875" style="0" customWidth="1"/>
    <col min="7" max="7" width="11.28125" style="0" customWidth="1"/>
    <col min="8" max="8" width="10.57421875" style="0" customWidth="1"/>
    <col min="9" max="9" width="8.140625" style="0" customWidth="1"/>
    <col min="10" max="10" width="10.140625" style="0" customWidth="1"/>
    <col min="12" max="12" width="4.8515625" style="0" customWidth="1"/>
    <col min="13" max="13" width="8.140625" style="0" customWidth="1"/>
    <col min="14" max="16384" width="8.8515625" style="0" customWidth="1"/>
  </cols>
  <sheetData>
    <row r="1" spans="2:14" ht="18.75">
      <c r="B1" s="571" t="s">
        <v>33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3"/>
      <c r="N1" s="65"/>
    </row>
    <row r="2" spans="2:7" ht="3" customHeight="1">
      <c r="B2" s="65"/>
      <c r="C2" s="65"/>
      <c r="D2" s="65"/>
      <c r="E2" s="65"/>
      <c r="F2" s="65"/>
      <c r="G2" s="65"/>
    </row>
    <row r="3" spans="2:7" ht="12.75">
      <c r="B3" s="65"/>
      <c r="C3" s="65"/>
      <c r="D3" s="65"/>
      <c r="E3" s="65"/>
      <c r="F3" s="65"/>
      <c r="G3" s="65"/>
    </row>
    <row r="4" spans="2:9" ht="15" customHeight="1">
      <c r="B4" s="65"/>
      <c r="C4" s="65"/>
      <c r="D4" s="65"/>
      <c r="E4" s="65"/>
      <c r="F4" s="68"/>
      <c r="G4" s="69" t="s">
        <v>1</v>
      </c>
      <c r="H4" s="69"/>
      <c r="I4" s="70"/>
    </row>
    <row r="5" spans="2:13" ht="15" customHeight="1">
      <c r="B5" s="148" t="s">
        <v>2</v>
      </c>
      <c r="C5" s="149" t="s">
        <v>3</v>
      </c>
      <c r="D5" s="155" t="s">
        <v>16</v>
      </c>
      <c r="E5" s="74" t="s">
        <v>17</v>
      </c>
      <c r="F5" s="74" t="s">
        <v>4</v>
      </c>
      <c r="G5" s="74" t="s">
        <v>5</v>
      </c>
      <c r="H5" s="74" t="s">
        <v>162</v>
      </c>
      <c r="I5" s="74" t="s">
        <v>6</v>
      </c>
      <c r="J5" s="143" t="s">
        <v>7</v>
      </c>
      <c r="K5" s="27" t="s">
        <v>8</v>
      </c>
      <c r="L5" s="27" t="s">
        <v>9</v>
      </c>
      <c r="M5" s="151" t="s">
        <v>10</v>
      </c>
    </row>
    <row r="6" spans="2:13" ht="15" customHeight="1">
      <c r="B6" s="144"/>
      <c r="C6" s="78"/>
      <c r="D6" s="37"/>
      <c r="E6" s="91">
        <v>2007</v>
      </c>
      <c r="F6" s="40"/>
      <c r="G6" s="40"/>
      <c r="H6" s="40"/>
      <c r="I6" s="41"/>
      <c r="J6" s="17">
        <f aca="true" t="shared" si="0" ref="J6:J12">SUM(F6:I6)</f>
        <v>0</v>
      </c>
      <c r="K6" s="113"/>
      <c r="L6" s="36"/>
      <c r="M6" s="37"/>
    </row>
    <row r="7" spans="2:13" ht="15" customHeight="1">
      <c r="B7" s="479" t="s">
        <v>196</v>
      </c>
      <c r="C7" s="43" t="s">
        <v>34</v>
      </c>
      <c r="D7" s="145">
        <f>SUM(J6:J12)</f>
        <v>2600000</v>
      </c>
      <c r="E7" s="91">
        <v>2008</v>
      </c>
      <c r="F7" s="40">
        <v>390000</v>
      </c>
      <c r="G7" s="40"/>
      <c r="H7" s="40">
        <v>910000</v>
      </c>
      <c r="I7" s="41"/>
      <c r="J7" s="17">
        <f t="shared" si="0"/>
        <v>1300000</v>
      </c>
      <c r="K7" s="113"/>
      <c r="L7" s="36"/>
      <c r="M7" s="42"/>
    </row>
    <row r="8" spans="2:13" ht="15" customHeight="1">
      <c r="B8" s="145"/>
      <c r="C8" s="43" t="s">
        <v>266</v>
      </c>
      <c r="D8" s="42"/>
      <c r="E8" s="124">
        <v>2009</v>
      </c>
      <c r="F8" s="40">
        <v>390000</v>
      </c>
      <c r="G8" s="40"/>
      <c r="H8" s="40">
        <v>910000</v>
      </c>
      <c r="I8" s="41"/>
      <c r="J8" s="17">
        <f t="shared" si="0"/>
        <v>1300000</v>
      </c>
      <c r="K8" s="113"/>
      <c r="L8" s="36"/>
      <c r="M8" s="42"/>
    </row>
    <row r="9" spans="2:13" ht="15" customHeight="1">
      <c r="B9" s="145"/>
      <c r="C9" s="43" t="s">
        <v>35</v>
      </c>
      <c r="D9" s="42"/>
      <c r="E9" s="15">
        <v>2010</v>
      </c>
      <c r="F9" s="40"/>
      <c r="G9" s="40"/>
      <c r="H9" s="40"/>
      <c r="I9" s="41"/>
      <c r="J9" s="17">
        <f t="shared" si="0"/>
        <v>0</v>
      </c>
      <c r="K9" s="113"/>
      <c r="L9" s="36"/>
      <c r="M9" s="42"/>
    </row>
    <row r="10" spans="2:13" ht="15" customHeight="1">
      <c r="B10" s="145"/>
      <c r="C10" s="43" t="s">
        <v>175</v>
      </c>
      <c r="D10" s="42"/>
      <c r="E10" s="15">
        <v>2011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5" customHeight="1">
      <c r="B11" s="145"/>
      <c r="C11" s="43"/>
      <c r="D11" s="42"/>
      <c r="E11" s="15">
        <v>2012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5" customHeight="1">
      <c r="B12" s="163"/>
      <c r="C12" s="137"/>
      <c r="D12" s="48"/>
      <c r="E12" s="15">
        <v>2013</v>
      </c>
      <c r="F12" s="40"/>
      <c r="G12" s="40"/>
      <c r="H12" s="40"/>
      <c r="I12" s="41"/>
      <c r="J12" s="17">
        <f t="shared" si="0"/>
        <v>0</v>
      </c>
      <c r="K12" s="113"/>
      <c r="L12" s="36"/>
      <c r="M12" s="48"/>
    </row>
    <row r="13" spans="2:12" ht="15" customHeight="1">
      <c r="B13" s="278"/>
      <c r="C13" s="12"/>
      <c r="D13" s="59">
        <f>SUM(F13:I13)</f>
        <v>0</v>
      </c>
      <c r="E13" s="298">
        <v>2007</v>
      </c>
      <c r="F13" s="59">
        <f>SUM(F6)</f>
        <v>0</v>
      </c>
      <c r="G13" s="59">
        <f>SUM(G6)</f>
        <v>0</v>
      </c>
      <c r="H13" s="59">
        <f>SUM(H6)</f>
        <v>0</v>
      </c>
      <c r="I13" s="59">
        <f>SUM(I6)</f>
        <v>0</v>
      </c>
      <c r="J13" s="59">
        <f>SUM(J6)</f>
        <v>0</v>
      </c>
      <c r="K13" s="59"/>
      <c r="L13" s="125"/>
    </row>
    <row r="14" spans="2:12" ht="15" customHeight="1">
      <c r="B14" s="405"/>
      <c r="C14" s="182" t="s">
        <v>13</v>
      </c>
      <c r="D14" s="59">
        <f aca="true" t="shared" si="1" ref="D14:D19">SUM(F14:I14)</f>
        <v>1300000</v>
      </c>
      <c r="E14" s="298">
        <v>2008</v>
      </c>
      <c r="F14" s="59">
        <f aca="true" t="shared" si="2" ref="F14:J19">SUM(F7)</f>
        <v>390000</v>
      </c>
      <c r="G14" s="59">
        <f t="shared" si="2"/>
        <v>0</v>
      </c>
      <c r="H14" s="59">
        <f t="shared" si="2"/>
        <v>910000</v>
      </c>
      <c r="I14" s="59">
        <f t="shared" si="2"/>
        <v>0</v>
      </c>
      <c r="J14" s="59">
        <f t="shared" si="2"/>
        <v>1300000</v>
      </c>
      <c r="K14" s="62"/>
      <c r="L14" s="125"/>
    </row>
    <row r="15" spans="2:12" ht="15" customHeight="1">
      <c r="B15" s="405"/>
      <c r="C15" s="182"/>
      <c r="D15" s="59">
        <f t="shared" si="1"/>
        <v>1300000</v>
      </c>
      <c r="E15" s="299">
        <v>2009</v>
      </c>
      <c r="F15" s="59">
        <f t="shared" si="2"/>
        <v>390000</v>
      </c>
      <c r="G15" s="59">
        <f t="shared" si="2"/>
        <v>0</v>
      </c>
      <c r="H15" s="59">
        <f t="shared" si="2"/>
        <v>910000</v>
      </c>
      <c r="I15" s="59">
        <f t="shared" si="2"/>
        <v>0</v>
      </c>
      <c r="J15" s="59">
        <f t="shared" si="2"/>
        <v>1300000</v>
      </c>
      <c r="K15" s="62"/>
      <c r="L15" s="125"/>
    </row>
    <row r="16" spans="2:12" ht="15" customHeight="1">
      <c r="B16" s="405"/>
      <c r="C16" s="182">
        <f>SUM(D7)</f>
        <v>2600000</v>
      </c>
      <c r="D16" s="59">
        <f t="shared" si="1"/>
        <v>0</v>
      </c>
      <c r="E16" s="279">
        <v>2010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62"/>
      <c r="L16" s="125"/>
    </row>
    <row r="17" spans="2:12" ht="15" customHeight="1">
      <c r="B17" s="405"/>
      <c r="C17" s="30"/>
      <c r="D17" s="59">
        <f t="shared" si="1"/>
        <v>0</v>
      </c>
      <c r="E17" s="279">
        <v>2011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62"/>
      <c r="L17" s="125"/>
    </row>
    <row r="18" spans="2:12" ht="15" customHeight="1">
      <c r="B18" s="405"/>
      <c r="C18" s="30"/>
      <c r="D18" s="59">
        <f t="shared" si="1"/>
        <v>0</v>
      </c>
      <c r="E18" s="279">
        <v>2012</v>
      </c>
      <c r="F18" s="59">
        <f t="shared" si="2"/>
        <v>0</v>
      </c>
      <c r="G18" s="59">
        <f t="shared" si="2"/>
        <v>0</v>
      </c>
      <c r="H18" s="59">
        <f t="shared" si="2"/>
        <v>0</v>
      </c>
      <c r="I18" s="59">
        <f t="shared" si="2"/>
        <v>0</v>
      </c>
      <c r="J18" s="59">
        <f t="shared" si="2"/>
        <v>0</v>
      </c>
      <c r="K18" s="62"/>
      <c r="L18" s="125"/>
    </row>
    <row r="19" spans="2:12" ht="15" customHeight="1">
      <c r="B19" s="405"/>
      <c r="C19" s="30"/>
      <c r="D19" s="59">
        <f t="shared" si="1"/>
        <v>0</v>
      </c>
      <c r="E19" s="279">
        <v>2013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62"/>
      <c r="L19" s="27"/>
    </row>
    <row r="20" spans="2:12" ht="15" customHeight="1">
      <c r="B20" s="405"/>
      <c r="C20" s="406" t="s">
        <v>20</v>
      </c>
      <c r="D20" s="62">
        <f>SUM(D13:D19)</f>
        <v>2600000</v>
      </c>
      <c r="E20" s="62"/>
      <c r="F20" s="62">
        <f>SUM(F13:F19)</f>
        <v>780000</v>
      </c>
      <c r="G20" s="62">
        <f>SUM(G13:G19)</f>
        <v>0</v>
      </c>
      <c r="H20" s="62">
        <f>SUM(H13:H19)</f>
        <v>1820000</v>
      </c>
      <c r="I20" s="62">
        <f>SUM(I13:I19)</f>
        <v>0</v>
      </c>
      <c r="J20" s="62">
        <f>SUM(J13:J19)</f>
        <v>2600000</v>
      </c>
      <c r="K20" s="62"/>
      <c r="L20" s="125"/>
    </row>
    <row r="21" spans="4:11" ht="12.75">
      <c r="D21" s="154"/>
      <c r="E21" s="154"/>
      <c r="F21" s="154"/>
      <c r="G21" s="154"/>
      <c r="H21" s="154"/>
      <c r="I21" s="154"/>
      <c r="J21" s="154"/>
      <c r="K21" s="154"/>
    </row>
    <row r="22" spans="4:11" ht="12.75">
      <c r="D22" s="154"/>
      <c r="E22" s="154"/>
      <c r="F22" s="154"/>
      <c r="G22" s="154"/>
      <c r="H22" s="154"/>
      <c r="I22" s="154"/>
      <c r="J22" s="154"/>
      <c r="K22" s="154"/>
    </row>
    <row r="23" spans="4:11" ht="12.75">
      <c r="D23" s="154"/>
      <c r="E23" s="154"/>
      <c r="F23" s="154"/>
      <c r="G23" s="154"/>
      <c r="H23" s="154"/>
      <c r="I23" s="154"/>
      <c r="J23" s="154"/>
      <c r="K23" s="154"/>
    </row>
  </sheetData>
  <mergeCells count="1">
    <mergeCell ref="B1:M1"/>
  </mergeCells>
  <printOptions/>
  <pageMargins left="0.75" right="0.75" top="1" bottom="1" header="0.5" footer="0.5"/>
  <pageSetup firstPageNumber="20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25">
      <selection activeCell="M35" sqref="M3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18.140625" style="0" customWidth="1"/>
    <col min="4" max="4" width="14.00390625" style="0" customWidth="1"/>
    <col min="5" max="5" width="13.421875" style="0" customWidth="1"/>
    <col min="6" max="6" width="9.8515625" style="0" customWidth="1"/>
    <col min="7" max="8" width="10.281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3.57421875" style="0" customWidth="1"/>
    <col min="13" max="13" width="13.8515625" style="0" customWidth="1"/>
    <col min="14" max="16384" width="8.8515625" style="0" customWidth="1"/>
  </cols>
  <sheetData>
    <row r="1" spans="2:13" ht="5.25" customHeight="1">
      <c r="B1" s="65"/>
      <c r="C1" s="65"/>
      <c r="D1" s="65"/>
      <c r="E1" s="65"/>
      <c r="F1" s="65"/>
      <c r="G1" s="65"/>
      <c r="I1" s="574"/>
      <c r="J1" s="574"/>
      <c r="K1" s="574"/>
      <c r="L1" s="574"/>
      <c r="M1" s="574"/>
    </row>
    <row r="2" spans="2:7" ht="4.5" customHeight="1">
      <c r="B2" s="65"/>
      <c r="C2" s="65"/>
      <c r="D2" s="65"/>
      <c r="E2" s="65"/>
      <c r="F2" s="65"/>
      <c r="G2" s="65"/>
    </row>
    <row r="3" spans="2:13" ht="17.25" customHeight="1">
      <c r="B3" s="564" t="s">
        <v>43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</row>
    <row r="4" spans="2:7" ht="6.75" customHeight="1">
      <c r="B4" s="65"/>
      <c r="C4" s="65"/>
      <c r="D4" s="65"/>
      <c r="E4" s="65"/>
      <c r="F4" s="65"/>
      <c r="G4" s="65"/>
    </row>
    <row r="5" spans="2:8" ht="9.75" customHeight="1">
      <c r="B5" s="65"/>
      <c r="C5" s="303"/>
      <c r="D5" s="570"/>
      <c r="E5" s="570"/>
      <c r="F5" s="570"/>
      <c r="G5" s="570"/>
      <c r="H5" s="570"/>
    </row>
    <row r="6" spans="2:7" ht="12" customHeight="1">
      <c r="B6" s="65"/>
      <c r="C6" s="65"/>
      <c r="D6" s="65"/>
      <c r="E6" s="65"/>
      <c r="F6" s="65"/>
      <c r="G6" s="65"/>
    </row>
    <row r="7" spans="2:9" ht="15" customHeight="1">
      <c r="B7" s="65"/>
      <c r="C7" s="65"/>
      <c r="D7" s="65"/>
      <c r="E7" s="65"/>
      <c r="F7" s="68"/>
      <c r="G7" s="69" t="s">
        <v>1</v>
      </c>
      <c r="H7" s="69"/>
      <c r="I7" s="70"/>
    </row>
    <row r="8" spans="2:13" ht="15" customHeight="1">
      <c r="B8" s="157" t="s">
        <v>2</v>
      </c>
      <c r="C8" s="148" t="s">
        <v>3</v>
      </c>
      <c r="D8" s="155" t="s">
        <v>16</v>
      </c>
      <c r="E8" s="158" t="s">
        <v>17</v>
      </c>
      <c r="F8" s="155" t="s">
        <v>4</v>
      </c>
      <c r="G8" s="155" t="s">
        <v>5</v>
      </c>
      <c r="H8" s="155" t="s">
        <v>162</v>
      </c>
      <c r="I8" s="159" t="s">
        <v>6</v>
      </c>
      <c r="J8" s="160" t="s">
        <v>7</v>
      </c>
      <c r="K8" s="5" t="s">
        <v>8</v>
      </c>
      <c r="L8" s="27" t="s">
        <v>9</v>
      </c>
      <c r="M8" s="76" t="s">
        <v>10</v>
      </c>
    </row>
    <row r="9" spans="2:13" ht="15" customHeight="1">
      <c r="B9" s="31"/>
      <c r="C9" s="78"/>
      <c r="D9" s="326"/>
      <c r="E9" s="91">
        <v>2007</v>
      </c>
      <c r="F9" s="33">
        <v>1624200</v>
      </c>
      <c r="G9" s="33"/>
      <c r="H9" s="33"/>
      <c r="I9" s="34"/>
      <c r="J9" s="17">
        <f aca="true" t="shared" si="0" ref="J9:J16">SUM(F9:I9)</f>
        <v>1624200</v>
      </c>
      <c r="K9" s="113"/>
      <c r="L9" s="36"/>
      <c r="M9" s="78"/>
    </row>
    <row r="10" spans="2:13" ht="15" customHeight="1">
      <c r="B10" s="477" t="s">
        <v>196</v>
      </c>
      <c r="C10" s="43" t="s">
        <v>36</v>
      </c>
      <c r="D10" s="467">
        <f>SUM(J9:J15,M12)</f>
        <v>4962800</v>
      </c>
      <c r="E10" s="91">
        <v>2008</v>
      </c>
      <c r="F10" s="40">
        <v>3266800</v>
      </c>
      <c r="G10" s="40"/>
      <c r="H10" s="40"/>
      <c r="I10" s="41"/>
      <c r="J10" s="17">
        <f t="shared" si="0"/>
        <v>3266800</v>
      </c>
      <c r="K10" s="113"/>
      <c r="L10" s="36"/>
      <c r="M10" s="161"/>
    </row>
    <row r="11" spans="2:13" ht="14.25" customHeight="1">
      <c r="B11" s="38"/>
      <c r="C11" s="43" t="s">
        <v>179</v>
      </c>
      <c r="D11" s="39"/>
      <c r="E11" s="124">
        <v>2009</v>
      </c>
      <c r="F11" s="40"/>
      <c r="G11" s="40"/>
      <c r="H11" s="40"/>
      <c r="I11" s="41"/>
      <c r="J11" s="17">
        <f t="shared" si="0"/>
        <v>0</v>
      </c>
      <c r="K11" s="113"/>
      <c r="L11" s="36"/>
      <c r="M11" s="161"/>
    </row>
    <row r="12" spans="2:13" ht="12.75" customHeight="1">
      <c r="B12" s="38"/>
      <c r="C12" s="475"/>
      <c r="D12" s="39"/>
      <c r="E12" s="15">
        <v>2010</v>
      </c>
      <c r="F12" s="40"/>
      <c r="G12" s="40"/>
      <c r="H12" s="40"/>
      <c r="I12" s="41"/>
      <c r="J12" s="17">
        <f t="shared" si="0"/>
        <v>0</v>
      </c>
      <c r="K12" s="113"/>
      <c r="L12" s="36"/>
      <c r="M12" s="466">
        <v>71800</v>
      </c>
    </row>
    <row r="13" spans="2:13" ht="15" customHeight="1">
      <c r="B13" s="38"/>
      <c r="C13" s="43"/>
      <c r="D13" s="39"/>
      <c r="E13" s="15">
        <v>2011</v>
      </c>
      <c r="F13" s="40"/>
      <c r="G13" s="40"/>
      <c r="H13" s="40"/>
      <c r="I13" s="41"/>
      <c r="J13" s="17">
        <f t="shared" si="0"/>
        <v>0</v>
      </c>
      <c r="K13" s="113"/>
      <c r="L13" s="36"/>
      <c r="M13" s="161" t="s">
        <v>159</v>
      </c>
    </row>
    <row r="14" spans="2:13" ht="13.5" customHeight="1">
      <c r="B14" s="38"/>
      <c r="C14" s="43"/>
      <c r="D14" s="39"/>
      <c r="E14" s="15">
        <v>2012</v>
      </c>
      <c r="F14" s="40"/>
      <c r="G14" s="40"/>
      <c r="H14" s="40"/>
      <c r="I14" s="41"/>
      <c r="J14" s="17">
        <f t="shared" si="0"/>
        <v>0</v>
      </c>
      <c r="K14" s="113"/>
      <c r="L14" s="36"/>
      <c r="M14" s="161" t="s">
        <v>161</v>
      </c>
    </row>
    <row r="15" spans="2:13" ht="12.75" customHeight="1">
      <c r="B15" s="38"/>
      <c r="C15" s="43"/>
      <c r="D15" s="39"/>
      <c r="E15" s="15">
        <v>2013</v>
      </c>
      <c r="F15" s="40"/>
      <c r="G15" s="40"/>
      <c r="H15" s="40"/>
      <c r="I15" s="41"/>
      <c r="J15" s="17">
        <f t="shared" si="0"/>
        <v>0</v>
      </c>
      <c r="K15" s="113"/>
      <c r="L15" s="36"/>
      <c r="M15" s="161" t="s">
        <v>160</v>
      </c>
    </row>
    <row r="16" spans="2:13" ht="13.5" customHeight="1">
      <c r="B16" s="220"/>
      <c r="C16" s="219"/>
      <c r="D16" s="327"/>
      <c r="E16" s="206">
        <v>2007</v>
      </c>
      <c r="F16" s="226"/>
      <c r="G16" s="226"/>
      <c r="H16" s="226"/>
      <c r="I16" s="259"/>
      <c r="J16" s="215">
        <f t="shared" si="0"/>
        <v>0</v>
      </c>
      <c r="K16" s="233"/>
      <c r="L16" s="208"/>
      <c r="M16" s="221"/>
    </row>
    <row r="17" spans="2:13" ht="15" customHeight="1">
      <c r="B17" s="480" t="s">
        <v>197</v>
      </c>
      <c r="C17" s="222" t="s">
        <v>37</v>
      </c>
      <c r="D17" s="261">
        <f>SUM(J16:J22)</f>
        <v>13100000</v>
      </c>
      <c r="E17" s="206">
        <v>2008</v>
      </c>
      <c r="F17" s="262">
        <v>700000</v>
      </c>
      <c r="G17" s="262"/>
      <c r="H17" s="262">
        <v>1300000</v>
      </c>
      <c r="I17" s="263"/>
      <c r="J17" s="215">
        <f aca="true" t="shared" si="1" ref="J17:J22">SUM(F17:I17)</f>
        <v>2000000</v>
      </c>
      <c r="K17" s="233"/>
      <c r="L17" s="208"/>
      <c r="M17" s="249"/>
    </row>
    <row r="18" spans="2:13" ht="15" customHeight="1">
      <c r="B18" s="223"/>
      <c r="C18" s="222" t="s">
        <v>38</v>
      </c>
      <c r="D18" s="261"/>
      <c r="E18" s="211">
        <v>2009</v>
      </c>
      <c r="F18" s="196">
        <v>1942500</v>
      </c>
      <c r="G18" s="215"/>
      <c r="H18" s="196">
        <v>3607500</v>
      </c>
      <c r="I18" s="264"/>
      <c r="J18" s="215">
        <f t="shared" si="1"/>
        <v>5550000</v>
      </c>
      <c r="K18" s="233"/>
      <c r="L18" s="208"/>
      <c r="M18" s="249"/>
    </row>
    <row r="19" spans="2:13" ht="15" customHeight="1">
      <c r="B19" s="223"/>
      <c r="C19" s="222"/>
      <c r="D19" s="261"/>
      <c r="E19" s="205">
        <v>2010</v>
      </c>
      <c r="F19" s="196">
        <v>1942500</v>
      </c>
      <c r="G19" s="215"/>
      <c r="H19" s="196">
        <v>3607500</v>
      </c>
      <c r="I19" s="215"/>
      <c r="J19" s="215">
        <f t="shared" si="1"/>
        <v>5550000</v>
      </c>
      <c r="K19" s="233"/>
      <c r="L19" s="208"/>
      <c r="M19" s="249"/>
    </row>
    <row r="20" spans="2:13" ht="13.5" customHeight="1">
      <c r="B20" s="223"/>
      <c r="C20" s="222"/>
      <c r="D20" s="261"/>
      <c r="E20" s="205">
        <v>2011</v>
      </c>
      <c r="F20" s="132"/>
      <c r="G20" s="132"/>
      <c r="H20" s="132"/>
      <c r="I20" s="132"/>
      <c r="J20" s="215">
        <f t="shared" si="1"/>
        <v>0</v>
      </c>
      <c r="K20" s="233"/>
      <c r="L20" s="208"/>
      <c r="M20" s="249"/>
    </row>
    <row r="21" spans="2:13" ht="12.75" customHeight="1">
      <c r="B21" s="223"/>
      <c r="C21" s="222"/>
      <c r="D21" s="261"/>
      <c r="E21" s="205">
        <v>2012</v>
      </c>
      <c r="F21" s="262"/>
      <c r="G21" s="262"/>
      <c r="H21" s="262"/>
      <c r="I21" s="263"/>
      <c r="J21" s="215">
        <f t="shared" si="1"/>
        <v>0</v>
      </c>
      <c r="K21" s="233"/>
      <c r="L21" s="208"/>
      <c r="M21" s="216"/>
    </row>
    <row r="22" spans="2:13" ht="12.75" customHeight="1">
      <c r="B22" s="224"/>
      <c r="C22" s="225"/>
      <c r="D22" s="328"/>
      <c r="E22" s="205">
        <v>2013</v>
      </c>
      <c r="F22" s="196"/>
      <c r="G22" s="215"/>
      <c r="H22" s="196"/>
      <c r="I22" s="264"/>
      <c r="J22" s="215">
        <f t="shared" si="1"/>
        <v>0</v>
      </c>
      <c r="K22" s="233"/>
      <c r="L22" s="208"/>
      <c r="M22" s="265"/>
    </row>
    <row r="23" spans="2:13" ht="15" customHeight="1">
      <c r="B23" s="38"/>
      <c r="C23" s="43"/>
      <c r="D23" s="39"/>
      <c r="E23" s="91">
        <v>2007</v>
      </c>
      <c r="F23" s="47"/>
      <c r="G23" s="47"/>
      <c r="H23" s="47"/>
      <c r="I23" s="41"/>
      <c r="J23" s="17">
        <f aca="true" t="shared" si="2" ref="J23:J31">SUM(F23:I23)</f>
        <v>0</v>
      </c>
      <c r="K23" s="113"/>
      <c r="L23" s="36"/>
      <c r="M23" s="42"/>
    </row>
    <row r="24" spans="2:13" ht="13.5" customHeight="1">
      <c r="B24" s="477" t="s">
        <v>198</v>
      </c>
      <c r="C24" s="43" t="s">
        <v>39</v>
      </c>
      <c r="D24" s="39">
        <f>SUM(J23:J29)</f>
        <v>863975</v>
      </c>
      <c r="E24" s="91">
        <v>2008</v>
      </c>
      <c r="F24" s="40"/>
      <c r="G24" s="40"/>
      <c r="H24" s="40"/>
      <c r="I24" s="41"/>
      <c r="J24" s="17">
        <f t="shared" si="2"/>
        <v>0</v>
      </c>
      <c r="K24" s="113"/>
      <c r="L24" s="36"/>
      <c r="M24" s="92"/>
    </row>
    <row r="25" spans="2:13" ht="14.25" customHeight="1">
      <c r="B25" s="38"/>
      <c r="C25" s="43"/>
      <c r="D25" s="39"/>
      <c r="E25" s="124">
        <v>2009</v>
      </c>
      <c r="F25" s="40"/>
      <c r="G25" s="40"/>
      <c r="H25" s="40"/>
      <c r="I25" s="41"/>
      <c r="J25" s="17">
        <f t="shared" si="2"/>
        <v>0</v>
      </c>
      <c r="K25" s="113"/>
      <c r="L25" s="36"/>
      <c r="M25" s="42"/>
    </row>
    <row r="26" spans="2:13" ht="15" customHeight="1">
      <c r="B26" s="38"/>
      <c r="C26" s="43"/>
      <c r="D26" s="39"/>
      <c r="E26" s="15">
        <v>2010</v>
      </c>
      <c r="F26" s="40">
        <v>302391.25</v>
      </c>
      <c r="G26" s="40"/>
      <c r="H26" s="40">
        <v>561583.75</v>
      </c>
      <c r="I26" s="41"/>
      <c r="J26" s="17">
        <f>SUM(F26:I26)</f>
        <v>863975</v>
      </c>
      <c r="K26" s="113"/>
      <c r="L26" s="36"/>
      <c r="M26" s="92"/>
    </row>
    <row r="27" spans="2:13" ht="15" customHeight="1">
      <c r="B27" s="38"/>
      <c r="C27" s="43"/>
      <c r="D27" s="39"/>
      <c r="E27" s="15">
        <v>2011</v>
      </c>
      <c r="F27" s="40"/>
      <c r="G27" s="40"/>
      <c r="H27" s="40"/>
      <c r="I27" s="41"/>
      <c r="J27" s="17">
        <f t="shared" si="2"/>
        <v>0</v>
      </c>
      <c r="K27" s="113"/>
      <c r="L27" s="36"/>
      <c r="M27" s="42"/>
    </row>
    <row r="28" spans="2:13" ht="15" customHeight="1">
      <c r="B28" s="38"/>
      <c r="C28" s="43"/>
      <c r="D28" s="39"/>
      <c r="E28" s="15">
        <v>2012</v>
      </c>
      <c r="F28" s="40"/>
      <c r="G28" s="40"/>
      <c r="H28" s="40"/>
      <c r="I28" s="41"/>
      <c r="J28" s="17">
        <f t="shared" si="2"/>
        <v>0</v>
      </c>
      <c r="K28" s="113"/>
      <c r="L28" s="36"/>
      <c r="M28" s="42"/>
    </row>
    <row r="29" spans="2:13" ht="15" customHeight="1">
      <c r="B29" s="38"/>
      <c r="C29" s="43"/>
      <c r="D29" s="39"/>
      <c r="E29" s="15">
        <v>2013</v>
      </c>
      <c r="F29" s="40"/>
      <c r="G29" s="40"/>
      <c r="H29" s="40"/>
      <c r="I29" s="41"/>
      <c r="J29" s="17">
        <f t="shared" si="2"/>
        <v>0</v>
      </c>
      <c r="K29" s="113"/>
      <c r="L29" s="36"/>
      <c r="M29" s="42"/>
    </row>
    <row r="30" spans="2:13" ht="14.25" customHeight="1">
      <c r="B30" s="220"/>
      <c r="C30" s="219" t="s">
        <v>115</v>
      </c>
      <c r="D30" s="327"/>
      <c r="E30" s="206">
        <v>2007</v>
      </c>
      <c r="F30" s="226"/>
      <c r="G30" s="226"/>
      <c r="H30" s="226"/>
      <c r="I30" s="259"/>
      <c r="J30" s="215">
        <f t="shared" si="2"/>
        <v>0</v>
      </c>
      <c r="K30" s="233"/>
      <c r="L30" s="208"/>
      <c r="M30" s="221"/>
    </row>
    <row r="31" spans="2:13" ht="15" customHeight="1">
      <c r="B31" s="494" t="s">
        <v>199</v>
      </c>
      <c r="C31" s="222" t="s">
        <v>268</v>
      </c>
      <c r="D31" s="268">
        <f>SUM(J30:J36)</f>
        <v>450000</v>
      </c>
      <c r="E31" s="206">
        <v>2008</v>
      </c>
      <c r="F31" s="266">
        <v>130000</v>
      </c>
      <c r="G31" s="266"/>
      <c r="H31" s="266"/>
      <c r="I31" s="267">
        <v>320000</v>
      </c>
      <c r="J31" s="215">
        <f t="shared" si="2"/>
        <v>450000</v>
      </c>
      <c r="K31" s="233"/>
      <c r="L31" s="208"/>
      <c r="M31" s="249" t="s">
        <v>273</v>
      </c>
    </row>
    <row r="32" spans="2:13" ht="13.5" customHeight="1">
      <c r="B32" s="223"/>
      <c r="C32" s="222" t="s">
        <v>271</v>
      </c>
      <c r="D32" s="261"/>
      <c r="E32" s="211">
        <v>2009</v>
      </c>
      <c r="F32" s="226"/>
      <c r="G32" s="226"/>
      <c r="H32" s="226"/>
      <c r="I32" s="259"/>
      <c r="J32" s="215">
        <f aca="true" t="shared" si="3" ref="J32:J88">SUM(F32:I32)</f>
        <v>0</v>
      </c>
      <c r="K32" s="233"/>
      <c r="L32" s="208"/>
      <c r="M32" s="249" t="s">
        <v>274</v>
      </c>
    </row>
    <row r="33" spans="2:13" ht="14.25" customHeight="1">
      <c r="B33" s="223"/>
      <c r="C33" s="222" t="s">
        <v>269</v>
      </c>
      <c r="D33" s="261"/>
      <c r="E33" s="205">
        <v>2010</v>
      </c>
      <c r="F33" s="226"/>
      <c r="G33" s="226"/>
      <c r="H33" s="226"/>
      <c r="I33" s="259"/>
      <c r="J33" s="215">
        <f t="shared" si="3"/>
        <v>0</v>
      </c>
      <c r="K33" s="233"/>
      <c r="L33" s="208"/>
      <c r="M33" s="249" t="s">
        <v>275</v>
      </c>
    </row>
    <row r="34" spans="2:13" ht="13.5" customHeight="1">
      <c r="B34" s="216"/>
      <c r="C34" s="222" t="s">
        <v>268</v>
      </c>
      <c r="D34" s="261"/>
      <c r="E34" s="205">
        <v>2011</v>
      </c>
      <c r="F34" s="226"/>
      <c r="G34" s="226"/>
      <c r="H34" s="226"/>
      <c r="I34" s="259"/>
      <c r="J34" s="215">
        <f t="shared" si="3"/>
        <v>0</v>
      </c>
      <c r="K34" s="240"/>
      <c r="L34" s="208"/>
      <c r="M34" s="216"/>
    </row>
    <row r="35" spans="2:13" ht="13.5" customHeight="1">
      <c r="B35" s="192"/>
      <c r="C35" s="194" t="s">
        <v>270</v>
      </c>
      <c r="D35" s="203"/>
      <c r="E35" s="205">
        <v>2012</v>
      </c>
      <c r="F35" s="266"/>
      <c r="G35" s="266"/>
      <c r="H35" s="266"/>
      <c r="I35" s="267"/>
      <c r="J35" s="215">
        <f t="shared" si="3"/>
        <v>0</v>
      </c>
      <c r="K35" s="132"/>
      <c r="L35" s="208"/>
      <c r="M35" s="192"/>
    </row>
    <row r="36" spans="2:13" ht="13.5" customHeight="1">
      <c r="B36" s="187"/>
      <c r="C36" s="195"/>
      <c r="D36" s="204"/>
      <c r="E36" s="205">
        <v>2013</v>
      </c>
      <c r="F36" s="132"/>
      <c r="G36" s="132"/>
      <c r="H36" s="132"/>
      <c r="I36" s="132"/>
      <c r="J36" s="215">
        <f t="shared" si="3"/>
        <v>0</v>
      </c>
      <c r="K36" s="132"/>
      <c r="L36" s="208"/>
      <c r="M36" s="187"/>
    </row>
    <row r="37" spans="2:13" ht="12.75" customHeight="1">
      <c r="B37" s="495"/>
      <c r="C37" s="78"/>
      <c r="D37" s="495"/>
      <c r="E37" s="91">
        <v>2007</v>
      </c>
      <c r="F37" s="40"/>
      <c r="G37" s="40"/>
      <c r="H37" s="40"/>
      <c r="I37" s="41"/>
      <c r="J37" s="17">
        <f t="shared" si="3"/>
        <v>0</v>
      </c>
      <c r="K37" s="113"/>
      <c r="L37" s="36"/>
      <c r="M37" s="37"/>
    </row>
    <row r="38" spans="2:13" ht="14.25" customHeight="1">
      <c r="B38" s="403" t="s">
        <v>200</v>
      </c>
      <c r="C38" s="43" t="s">
        <v>116</v>
      </c>
      <c r="D38" s="329">
        <f>SUM(J37:J43)</f>
        <v>2000000</v>
      </c>
      <c r="E38" s="91">
        <v>2008</v>
      </c>
      <c r="F38" s="40"/>
      <c r="G38" s="40"/>
      <c r="H38" s="40"/>
      <c r="I38" s="41"/>
      <c r="J38" s="17">
        <f t="shared" si="3"/>
        <v>0</v>
      </c>
      <c r="K38" s="113"/>
      <c r="L38" s="36"/>
      <c r="M38" s="108"/>
    </row>
    <row r="39" spans="2:13" ht="14.25" customHeight="1">
      <c r="B39" s="329"/>
      <c r="C39" s="43" t="s">
        <v>117</v>
      </c>
      <c r="D39" s="329"/>
      <c r="E39" s="124">
        <v>2009</v>
      </c>
      <c r="F39" s="40"/>
      <c r="G39" s="40"/>
      <c r="H39" s="40"/>
      <c r="I39" s="41"/>
      <c r="J39" s="17">
        <f t="shared" si="3"/>
        <v>0</v>
      </c>
      <c r="K39" s="113"/>
      <c r="L39" s="36"/>
      <c r="M39" s="108"/>
    </row>
    <row r="40" spans="2:13" ht="13.5" customHeight="1">
      <c r="B40" s="329"/>
      <c r="C40" s="43" t="s">
        <v>118</v>
      </c>
      <c r="D40" s="329"/>
      <c r="E40" s="15">
        <v>2010</v>
      </c>
      <c r="F40" s="40"/>
      <c r="G40" s="40"/>
      <c r="H40" s="40"/>
      <c r="I40" s="41"/>
      <c r="J40" s="17">
        <f t="shared" si="3"/>
        <v>0</v>
      </c>
      <c r="K40" s="113"/>
      <c r="L40" s="36"/>
      <c r="M40" s="42"/>
    </row>
    <row r="41" spans="2:13" ht="13.5" customHeight="1">
      <c r="B41" s="329"/>
      <c r="C41" s="43"/>
      <c r="D41" s="329"/>
      <c r="E41" s="15">
        <v>2011</v>
      </c>
      <c r="F41" s="40"/>
      <c r="G41" s="40"/>
      <c r="H41" s="40"/>
      <c r="I41" s="41"/>
      <c r="J41" s="17">
        <f t="shared" si="3"/>
        <v>0</v>
      </c>
      <c r="K41" s="113"/>
      <c r="L41" s="36"/>
      <c r="M41" s="42"/>
    </row>
    <row r="42" spans="2:13" ht="15" customHeight="1">
      <c r="B42" s="329"/>
      <c r="C42" s="43"/>
      <c r="D42" s="329"/>
      <c r="E42" s="15">
        <v>2012</v>
      </c>
      <c r="F42" s="40">
        <v>300000</v>
      </c>
      <c r="G42" s="40"/>
      <c r="H42" s="40">
        <v>700000</v>
      </c>
      <c r="I42" s="41"/>
      <c r="J42" s="17">
        <f t="shared" si="3"/>
        <v>1000000</v>
      </c>
      <c r="K42" s="113"/>
      <c r="L42" s="36"/>
      <c r="M42" s="42"/>
    </row>
    <row r="43" spans="2:13" ht="15" customHeight="1">
      <c r="B43" s="330"/>
      <c r="C43" s="137"/>
      <c r="D43" s="330"/>
      <c r="E43" s="15">
        <v>2013</v>
      </c>
      <c r="F43" s="40">
        <v>300000</v>
      </c>
      <c r="G43" s="40"/>
      <c r="H43" s="40">
        <v>700000</v>
      </c>
      <c r="I43" s="41"/>
      <c r="J43" s="17">
        <f t="shared" si="3"/>
        <v>1000000</v>
      </c>
      <c r="K43" s="113"/>
      <c r="L43" s="36"/>
      <c r="M43" s="48"/>
    </row>
    <row r="44" spans="2:13" ht="13.5" customHeight="1">
      <c r="B44" s="496"/>
      <c r="C44" s="219"/>
      <c r="D44" s="331"/>
      <c r="E44" s="206">
        <v>2007</v>
      </c>
      <c r="F44" s="226"/>
      <c r="G44" s="226"/>
      <c r="H44" s="226"/>
      <c r="I44" s="259"/>
      <c r="J44" s="215">
        <f t="shared" si="3"/>
        <v>0</v>
      </c>
      <c r="K44" s="207"/>
      <c r="L44" s="208"/>
      <c r="M44" s="249"/>
    </row>
    <row r="45" spans="2:13" ht="12.75" customHeight="1">
      <c r="B45" s="504" t="s">
        <v>201</v>
      </c>
      <c r="C45" s="222" t="s">
        <v>182</v>
      </c>
      <c r="D45" s="268">
        <f>SUM(J44:J50)</f>
        <v>420000</v>
      </c>
      <c r="E45" s="206">
        <v>2008</v>
      </c>
      <c r="F45" s="226">
        <v>320000</v>
      </c>
      <c r="G45" s="226"/>
      <c r="H45" s="226"/>
      <c r="I45" s="259"/>
      <c r="J45" s="215">
        <f t="shared" si="3"/>
        <v>320000</v>
      </c>
      <c r="K45" s="207"/>
      <c r="L45" s="208"/>
      <c r="M45" s="249"/>
    </row>
    <row r="46" spans="2:13" ht="12.75" customHeight="1">
      <c r="B46" s="497"/>
      <c r="C46" s="222" t="s">
        <v>153</v>
      </c>
      <c r="D46" s="268"/>
      <c r="E46" s="211">
        <v>2009</v>
      </c>
      <c r="F46" s="226"/>
      <c r="G46" s="226"/>
      <c r="H46" s="226"/>
      <c r="I46" s="259"/>
      <c r="J46" s="215">
        <f t="shared" si="3"/>
        <v>0</v>
      </c>
      <c r="K46" s="207"/>
      <c r="L46" s="208"/>
      <c r="M46" s="249" t="s">
        <v>272</v>
      </c>
    </row>
    <row r="47" spans="2:13" ht="12.75" customHeight="1">
      <c r="B47" s="497"/>
      <c r="C47" s="222" t="s">
        <v>183</v>
      </c>
      <c r="D47" s="268"/>
      <c r="E47" s="205">
        <v>2010</v>
      </c>
      <c r="F47" s="226"/>
      <c r="G47" s="226"/>
      <c r="H47" s="226"/>
      <c r="I47" s="259"/>
      <c r="J47" s="215">
        <f t="shared" si="3"/>
        <v>0</v>
      </c>
      <c r="K47" s="207"/>
      <c r="L47" s="208"/>
      <c r="M47" s="249"/>
    </row>
    <row r="48" spans="2:13" ht="14.25" customHeight="1">
      <c r="B48" s="497"/>
      <c r="C48" s="222"/>
      <c r="D48" s="268"/>
      <c r="E48" s="205">
        <v>2011</v>
      </c>
      <c r="F48" s="226"/>
      <c r="G48" s="226"/>
      <c r="H48" s="226"/>
      <c r="I48" s="259"/>
      <c r="J48" s="215">
        <f t="shared" si="3"/>
        <v>0</v>
      </c>
      <c r="K48" s="207"/>
      <c r="L48" s="208"/>
      <c r="M48" s="216"/>
    </row>
    <row r="49" spans="2:13" ht="12.75" customHeight="1">
      <c r="B49" s="497"/>
      <c r="C49" s="222"/>
      <c r="D49" s="268"/>
      <c r="E49" s="205">
        <v>2012</v>
      </c>
      <c r="F49" s="226"/>
      <c r="G49" s="226"/>
      <c r="H49" s="226"/>
      <c r="I49" s="259"/>
      <c r="J49" s="215">
        <f t="shared" si="3"/>
        <v>0</v>
      </c>
      <c r="K49" s="207"/>
      <c r="L49" s="208"/>
      <c r="M49" s="249"/>
    </row>
    <row r="50" spans="2:13" ht="12.75" customHeight="1">
      <c r="B50" s="497"/>
      <c r="C50" s="222"/>
      <c r="D50" s="268"/>
      <c r="E50" s="205">
        <v>2013</v>
      </c>
      <c r="F50" s="226">
        <v>100000</v>
      </c>
      <c r="G50" s="226"/>
      <c r="H50" s="226"/>
      <c r="I50" s="259"/>
      <c r="J50" s="215">
        <f t="shared" si="3"/>
        <v>100000</v>
      </c>
      <c r="K50" s="207"/>
      <c r="L50" s="208"/>
      <c r="M50" s="249"/>
    </row>
    <row r="51" spans="2:13" ht="14.25" customHeight="1">
      <c r="B51" s="498"/>
      <c r="C51" s="78"/>
      <c r="D51" s="326"/>
      <c r="E51" s="91">
        <v>2007</v>
      </c>
      <c r="F51" s="40"/>
      <c r="G51" s="40"/>
      <c r="H51" s="40"/>
      <c r="I51" s="41"/>
      <c r="J51" s="17">
        <f t="shared" si="3"/>
        <v>0</v>
      </c>
      <c r="K51" s="35"/>
      <c r="L51" s="36"/>
      <c r="M51" s="37"/>
    </row>
    <row r="52" spans="2:13" ht="13.5" customHeight="1">
      <c r="B52" s="505" t="s">
        <v>202</v>
      </c>
      <c r="C52" s="43" t="s">
        <v>101</v>
      </c>
      <c r="D52" s="39">
        <f>SUM(J51:J57)</f>
        <v>300000</v>
      </c>
      <c r="E52" s="91">
        <v>2008</v>
      </c>
      <c r="F52" s="40"/>
      <c r="G52" s="40"/>
      <c r="H52" s="40"/>
      <c r="I52" s="41"/>
      <c r="J52" s="17">
        <f t="shared" si="3"/>
        <v>0</v>
      </c>
      <c r="K52" s="35"/>
      <c r="L52" s="36"/>
      <c r="M52" s="92"/>
    </row>
    <row r="53" spans="2:13" ht="12" customHeight="1">
      <c r="B53" s="499"/>
      <c r="C53" s="43" t="s">
        <v>119</v>
      </c>
      <c r="D53" s="39"/>
      <c r="E53" s="124">
        <v>2009</v>
      </c>
      <c r="F53" s="40"/>
      <c r="G53" s="40"/>
      <c r="H53" s="40"/>
      <c r="I53" s="41"/>
      <c r="J53" s="17">
        <f t="shared" si="3"/>
        <v>0</v>
      </c>
      <c r="K53" s="35"/>
      <c r="L53" s="36"/>
      <c r="M53" s="92"/>
    </row>
    <row r="54" spans="2:13" ht="14.25" customHeight="1">
      <c r="B54" s="499"/>
      <c r="C54" s="43" t="s">
        <v>120</v>
      </c>
      <c r="D54" s="39"/>
      <c r="E54" s="15">
        <v>2010</v>
      </c>
      <c r="F54" s="40"/>
      <c r="G54" s="40"/>
      <c r="H54" s="40"/>
      <c r="I54" s="41"/>
      <c r="J54" s="17">
        <f t="shared" si="3"/>
        <v>0</v>
      </c>
      <c r="K54" s="35"/>
      <c r="L54" s="36"/>
      <c r="M54" s="92"/>
    </row>
    <row r="55" spans="2:13" ht="14.25" customHeight="1">
      <c r="B55" s="499"/>
      <c r="C55" s="43" t="s">
        <v>176</v>
      </c>
      <c r="D55" s="39"/>
      <c r="E55" s="15">
        <v>2011</v>
      </c>
      <c r="F55" s="40"/>
      <c r="G55" s="40"/>
      <c r="H55" s="40"/>
      <c r="I55" s="41"/>
      <c r="J55" s="17">
        <f t="shared" si="3"/>
        <v>0</v>
      </c>
      <c r="K55" s="35"/>
      <c r="L55" s="36"/>
      <c r="M55" s="42"/>
    </row>
    <row r="56" spans="2:13" ht="12.75" customHeight="1">
      <c r="B56" s="499"/>
      <c r="C56" s="43"/>
      <c r="D56" s="39"/>
      <c r="E56" s="15">
        <v>2012</v>
      </c>
      <c r="F56" s="93"/>
      <c r="G56" s="93"/>
      <c r="H56" s="93"/>
      <c r="I56" s="269"/>
      <c r="J56" s="17">
        <f t="shared" si="3"/>
        <v>0</v>
      </c>
      <c r="K56" s="35"/>
      <c r="L56" s="36"/>
      <c r="M56" s="42"/>
    </row>
    <row r="57" spans="2:13" ht="15.75" customHeight="1">
      <c r="B57" s="499"/>
      <c r="C57" s="43"/>
      <c r="D57" s="39"/>
      <c r="E57" s="15">
        <v>2013</v>
      </c>
      <c r="F57" s="93">
        <v>300000</v>
      </c>
      <c r="G57" s="93"/>
      <c r="H57" s="93"/>
      <c r="I57" s="269"/>
      <c r="J57" s="17">
        <f t="shared" si="3"/>
        <v>300000</v>
      </c>
      <c r="K57" s="35"/>
      <c r="L57" s="36"/>
      <c r="M57" s="42"/>
    </row>
    <row r="58" spans="1:13" ht="12.75" customHeight="1">
      <c r="A58" s="367"/>
      <c r="B58" s="327"/>
      <c r="C58" s="219"/>
      <c r="D58" s="327"/>
      <c r="E58" s="206">
        <v>2007</v>
      </c>
      <c r="F58" s="266"/>
      <c r="G58" s="266"/>
      <c r="H58" s="266"/>
      <c r="I58" s="267"/>
      <c r="J58" s="215">
        <f t="shared" si="3"/>
        <v>0</v>
      </c>
      <c r="K58" s="207"/>
      <c r="L58" s="208"/>
      <c r="M58" s="221"/>
    </row>
    <row r="59" spans="1:13" ht="15" customHeight="1">
      <c r="A59" s="367"/>
      <c r="B59" s="544" t="s">
        <v>203</v>
      </c>
      <c r="C59" s="222" t="s">
        <v>61</v>
      </c>
      <c r="D59" s="261">
        <f>SUM(J58:J64)</f>
        <v>150000</v>
      </c>
      <c r="E59" s="206">
        <v>2008</v>
      </c>
      <c r="F59" s="266">
        <v>150000</v>
      </c>
      <c r="G59" s="266"/>
      <c r="H59" s="266"/>
      <c r="I59" s="267"/>
      <c r="J59" s="215">
        <f t="shared" si="3"/>
        <v>150000</v>
      </c>
      <c r="K59" s="207"/>
      <c r="L59" s="208"/>
      <c r="M59" s="249"/>
    </row>
    <row r="60" spans="1:13" ht="13.5" customHeight="1">
      <c r="A60" s="367"/>
      <c r="B60" s="261"/>
      <c r="C60" s="222" t="s">
        <v>62</v>
      </c>
      <c r="D60" s="261"/>
      <c r="E60" s="211">
        <v>2009</v>
      </c>
      <c r="F60" s="266"/>
      <c r="G60" s="266"/>
      <c r="H60" s="266"/>
      <c r="I60" s="267"/>
      <c r="J60" s="215">
        <f t="shared" si="3"/>
        <v>0</v>
      </c>
      <c r="K60" s="207"/>
      <c r="L60" s="208"/>
      <c r="M60" s="216"/>
    </row>
    <row r="61" spans="1:13" ht="14.25" customHeight="1">
      <c r="A61" s="367"/>
      <c r="B61" s="261"/>
      <c r="C61" s="222" t="s">
        <v>63</v>
      </c>
      <c r="D61" s="261"/>
      <c r="E61" s="205">
        <v>2010</v>
      </c>
      <c r="F61" s="266"/>
      <c r="G61" s="266"/>
      <c r="H61" s="266"/>
      <c r="I61" s="267"/>
      <c r="J61" s="215">
        <f t="shared" si="3"/>
        <v>0</v>
      </c>
      <c r="K61" s="207"/>
      <c r="L61" s="208"/>
      <c r="M61" s="216"/>
    </row>
    <row r="62" spans="1:13" ht="12.75" customHeight="1">
      <c r="A62" s="367"/>
      <c r="B62" s="261"/>
      <c r="C62" s="222" t="s">
        <v>184</v>
      </c>
      <c r="D62" s="261"/>
      <c r="E62" s="205">
        <v>2011</v>
      </c>
      <c r="F62" s="266"/>
      <c r="G62" s="266"/>
      <c r="H62" s="266"/>
      <c r="I62" s="267"/>
      <c r="J62" s="215">
        <f t="shared" si="3"/>
        <v>0</v>
      </c>
      <c r="K62" s="207"/>
      <c r="L62" s="208"/>
      <c r="M62" s="216"/>
    </row>
    <row r="63" spans="1:13" ht="14.25" customHeight="1">
      <c r="A63" s="367"/>
      <c r="B63" s="261"/>
      <c r="C63" s="222"/>
      <c r="D63" s="261"/>
      <c r="E63" s="205">
        <v>2012</v>
      </c>
      <c r="F63" s="266"/>
      <c r="G63" s="266"/>
      <c r="H63" s="266"/>
      <c r="I63" s="267"/>
      <c r="J63" s="215">
        <f t="shared" si="3"/>
        <v>0</v>
      </c>
      <c r="K63" s="207"/>
      <c r="L63" s="208"/>
      <c r="M63" s="216"/>
    </row>
    <row r="64" spans="1:13" ht="13.5" customHeight="1">
      <c r="A64" s="341"/>
      <c r="B64" s="261"/>
      <c r="C64" s="222"/>
      <c r="D64" s="261"/>
      <c r="E64" s="545">
        <v>2013</v>
      </c>
      <c r="F64" s="473"/>
      <c r="G64" s="473"/>
      <c r="H64" s="473"/>
      <c r="I64" s="474"/>
      <c r="J64" s="215">
        <f t="shared" si="3"/>
        <v>0</v>
      </c>
      <c r="K64" s="207"/>
      <c r="L64" s="208"/>
      <c r="M64" s="217"/>
    </row>
    <row r="65" spans="1:13" ht="0.75" customHeight="1" hidden="1">
      <c r="A65" s="557"/>
      <c r="B65" s="552"/>
      <c r="C65" s="550"/>
      <c r="D65" s="553"/>
      <c r="E65" s="554">
        <v>2007</v>
      </c>
      <c r="F65" s="551"/>
      <c r="G65" s="423"/>
      <c r="H65" s="423"/>
      <c r="I65" s="471"/>
      <c r="J65" s="48">
        <f t="shared" si="3"/>
        <v>0</v>
      </c>
      <c r="K65" s="472"/>
      <c r="L65" s="49"/>
      <c r="M65" s="92" t="s">
        <v>60</v>
      </c>
    </row>
    <row r="66" spans="1:13" ht="15" customHeight="1" hidden="1">
      <c r="A66" s="386"/>
      <c r="B66" s="500">
        <v>9</v>
      </c>
      <c r="C66" s="43" t="s">
        <v>64</v>
      </c>
      <c r="D66" s="39">
        <f>SUM(J65:J71)</f>
        <v>0</v>
      </c>
      <c r="E66" s="422">
        <v>2008</v>
      </c>
      <c r="F66" s="93"/>
      <c r="G66" s="93"/>
      <c r="H66" s="93"/>
      <c r="I66" s="269"/>
      <c r="J66" s="17">
        <f t="shared" si="3"/>
        <v>0</v>
      </c>
      <c r="K66" s="35"/>
      <c r="L66" s="36"/>
      <c r="M66" s="42"/>
    </row>
    <row r="67" spans="1:13" ht="15" customHeight="1" hidden="1">
      <c r="A67" s="386"/>
      <c r="B67" s="500"/>
      <c r="C67" s="43" t="s">
        <v>65</v>
      </c>
      <c r="D67" s="39"/>
      <c r="E67" s="124">
        <v>2009</v>
      </c>
      <c r="F67" s="93"/>
      <c r="G67" s="93"/>
      <c r="H67" s="93"/>
      <c r="I67" s="269"/>
      <c r="J67" s="17">
        <f t="shared" si="3"/>
        <v>0</v>
      </c>
      <c r="K67" s="35"/>
      <c r="L67" s="36"/>
      <c r="M67" s="42"/>
    </row>
    <row r="68" spans="1:13" ht="15" customHeight="1" hidden="1">
      <c r="A68" s="386"/>
      <c r="B68" s="500"/>
      <c r="C68" s="43"/>
      <c r="D68" s="39"/>
      <c r="E68" s="15">
        <v>2010</v>
      </c>
      <c r="F68" s="93"/>
      <c r="G68" s="93"/>
      <c r="H68" s="93"/>
      <c r="I68" s="269"/>
      <c r="J68" s="17">
        <f t="shared" si="3"/>
        <v>0</v>
      </c>
      <c r="K68" s="93"/>
      <c r="L68" s="36"/>
      <c r="M68" s="42"/>
    </row>
    <row r="69" spans="1:13" ht="3.75" customHeight="1" hidden="1">
      <c r="A69" s="386"/>
      <c r="B69" s="500"/>
      <c r="C69" s="43"/>
      <c r="D69" s="39"/>
      <c r="E69" s="15">
        <v>2011</v>
      </c>
      <c r="F69" s="93"/>
      <c r="G69" s="93"/>
      <c r="H69" s="93"/>
      <c r="I69" s="269"/>
      <c r="J69" s="17">
        <f t="shared" si="3"/>
        <v>0</v>
      </c>
      <c r="K69" s="35"/>
      <c r="L69" s="36"/>
      <c r="M69" s="42"/>
    </row>
    <row r="70" spans="1:13" ht="15" customHeight="1" hidden="1">
      <c r="A70" s="386"/>
      <c r="B70" s="500"/>
      <c r="C70" s="43"/>
      <c r="D70" s="39"/>
      <c r="E70" s="15">
        <v>2012</v>
      </c>
      <c r="F70" s="93"/>
      <c r="G70" s="93"/>
      <c r="H70" s="93"/>
      <c r="I70" s="269"/>
      <c r="J70" s="17">
        <f t="shared" si="3"/>
        <v>0</v>
      </c>
      <c r="K70" s="35"/>
      <c r="L70" s="36"/>
      <c r="M70" s="42"/>
    </row>
    <row r="71" spans="1:13" ht="15" customHeight="1" hidden="1">
      <c r="A71" s="386"/>
      <c r="B71" s="500"/>
      <c r="C71" s="43"/>
      <c r="D71" s="39"/>
      <c r="E71" s="15">
        <v>2013</v>
      </c>
      <c r="F71" s="93"/>
      <c r="G71" s="93"/>
      <c r="H71" s="93"/>
      <c r="I71" s="269"/>
      <c r="J71" s="17">
        <f t="shared" si="3"/>
        <v>0</v>
      </c>
      <c r="K71" s="35"/>
      <c r="L71" s="36"/>
      <c r="M71" s="42"/>
    </row>
    <row r="72" spans="1:13" ht="15" customHeight="1" hidden="1">
      <c r="A72" s="386"/>
      <c r="B72" s="501"/>
      <c r="C72" s="219"/>
      <c r="D72" s="331"/>
      <c r="E72" s="206">
        <v>2007</v>
      </c>
      <c r="F72" s="266"/>
      <c r="G72" s="266"/>
      <c r="H72" s="266"/>
      <c r="I72" s="267"/>
      <c r="J72" s="215">
        <f t="shared" si="3"/>
        <v>0</v>
      </c>
      <c r="K72" s="266"/>
      <c r="L72" s="208"/>
      <c r="M72" s="258" t="s">
        <v>60</v>
      </c>
    </row>
    <row r="73" spans="1:13" ht="15" customHeight="1" hidden="1">
      <c r="A73" s="386"/>
      <c r="B73" s="502">
        <v>10</v>
      </c>
      <c r="C73" s="222" t="s">
        <v>66</v>
      </c>
      <c r="D73" s="268">
        <f>SUM(J72:J78)</f>
        <v>0</v>
      </c>
      <c r="E73" s="206">
        <v>2008</v>
      </c>
      <c r="F73" s="266"/>
      <c r="G73" s="266"/>
      <c r="H73" s="266"/>
      <c r="I73" s="267"/>
      <c r="J73" s="215">
        <f t="shared" si="3"/>
        <v>0</v>
      </c>
      <c r="K73" s="266"/>
      <c r="L73" s="208"/>
      <c r="M73" s="216"/>
    </row>
    <row r="74" spans="1:13" ht="15" customHeight="1" hidden="1">
      <c r="A74" s="386"/>
      <c r="B74" s="502"/>
      <c r="C74" s="222" t="s">
        <v>67</v>
      </c>
      <c r="D74" s="268"/>
      <c r="E74" s="211">
        <v>2009</v>
      </c>
      <c r="F74" s="266"/>
      <c r="G74" s="266"/>
      <c r="H74" s="266"/>
      <c r="I74" s="267"/>
      <c r="J74" s="215">
        <f t="shared" si="3"/>
        <v>0</v>
      </c>
      <c r="K74" s="207"/>
      <c r="L74" s="208"/>
      <c r="M74" s="216"/>
    </row>
    <row r="75" spans="1:13" ht="15" customHeight="1" hidden="1">
      <c r="A75" s="386"/>
      <c r="B75" s="502"/>
      <c r="C75" s="222" t="s">
        <v>68</v>
      </c>
      <c r="D75" s="268"/>
      <c r="E75" s="205">
        <v>2010</v>
      </c>
      <c r="F75" s="266"/>
      <c r="G75" s="266"/>
      <c r="H75" s="266"/>
      <c r="I75" s="267"/>
      <c r="J75" s="215">
        <f t="shared" si="3"/>
        <v>0</v>
      </c>
      <c r="K75" s="207"/>
      <c r="L75" s="208"/>
      <c r="M75" s="216"/>
    </row>
    <row r="76" spans="1:13" ht="15" customHeight="1" hidden="1">
      <c r="A76" s="386"/>
      <c r="B76" s="502"/>
      <c r="C76" s="222"/>
      <c r="D76" s="268"/>
      <c r="E76" s="205">
        <v>2011</v>
      </c>
      <c r="F76" s="266"/>
      <c r="G76" s="266"/>
      <c r="H76" s="266"/>
      <c r="I76" s="267"/>
      <c r="J76" s="215">
        <f t="shared" si="3"/>
        <v>0</v>
      </c>
      <c r="K76" s="207"/>
      <c r="L76" s="208"/>
      <c r="M76" s="216"/>
    </row>
    <row r="77" spans="1:13" ht="15" customHeight="1" hidden="1">
      <c r="A77" s="386"/>
      <c r="B77" s="502"/>
      <c r="C77" s="222"/>
      <c r="D77" s="268"/>
      <c r="E77" s="205">
        <v>2012</v>
      </c>
      <c r="F77" s="266"/>
      <c r="G77" s="266"/>
      <c r="H77" s="266"/>
      <c r="I77" s="267"/>
      <c r="J77" s="215">
        <f t="shared" si="3"/>
        <v>0</v>
      </c>
      <c r="K77" s="207"/>
      <c r="L77" s="208"/>
      <c r="M77" s="216"/>
    </row>
    <row r="78" spans="1:13" ht="15" customHeight="1" hidden="1">
      <c r="A78" s="386"/>
      <c r="B78" s="502"/>
      <c r="C78" s="222"/>
      <c r="D78" s="268"/>
      <c r="E78" s="205">
        <v>2013</v>
      </c>
      <c r="F78" s="266"/>
      <c r="G78" s="266"/>
      <c r="H78" s="266"/>
      <c r="I78" s="267"/>
      <c r="J78" s="215">
        <f t="shared" si="3"/>
        <v>0</v>
      </c>
      <c r="K78" s="207"/>
      <c r="L78" s="208"/>
      <c r="M78" s="216"/>
    </row>
    <row r="79" spans="1:13" ht="15" customHeight="1" hidden="1">
      <c r="A79" s="386"/>
      <c r="B79" s="503"/>
      <c r="C79" s="78"/>
      <c r="D79" s="326"/>
      <c r="E79" s="91">
        <v>2007</v>
      </c>
      <c r="F79" s="139"/>
      <c r="G79" s="93"/>
      <c r="H79" s="93"/>
      <c r="I79" s="269"/>
      <c r="J79" s="17">
        <f t="shared" si="3"/>
        <v>0</v>
      </c>
      <c r="K79" s="35"/>
      <c r="L79" s="36"/>
      <c r="M79" s="37"/>
    </row>
    <row r="80" spans="1:13" ht="15" customHeight="1" hidden="1">
      <c r="A80" s="386"/>
      <c r="B80" s="500">
        <v>11</v>
      </c>
      <c r="C80" s="43" t="s">
        <v>61</v>
      </c>
      <c r="D80" s="39">
        <f>SUM(J79:J85)</f>
        <v>0</v>
      </c>
      <c r="E80" s="91">
        <v>2008</v>
      </c>
      <c r="F80" s="136"/>
      <c r="G80" s="93"/>
      <c r="H80" s="93"/>
      <c r="I80" s="269"/>
      <c r="J80" s="17">
        <f t="shared" si="3"/>
        <v>0</v>
      </c>
      <c r="K80" s="136"/>
      <c r="L80" s="36"/>
      <c r="M80" s="92" t="s">
        <v>60</v>
      </c>
    </row>
    <row r="81" spans="1:13" ht="15" customHeight="1" hidden="1">
      <c r="A81" s="386"/>
      <c r="B81" s="500"/>
      <c r="C81" s="43" t="s">
        <v>69</v>
      </c>
      <c r="D81" s="39"/>
      <c r="E81" s="124">
        <v>2009</v>
      </c>
      <c r="F81" s="93"/>
      <c r="G81" s="93"/>
      <c r="H81" s="93"/>
      <c r="I81" s="269"/>
      <c r="J81" s="17">
        <f t="shared" si="3"/>
        <v>0</v>
      </c>
      <c r="K81" s="35"/>
      <c r="L81" s="36"/>
      <c r="M81" s="42"/>
    </row>
    <row r="82" spans="1:13" ht="15" customHeight="1" hidden="1">
      <c r="A82" s="386"/>
      <c r="B82" s="500"/>
      <c r="C82" s="43" t="s">
        <v>70</v>
      </c>
      <c r="D82" s="39"/>
      <c r="E82" s="15">
        <v>2010</v>
      </c>
      <c r="F82" s="93"/>
      <c r="G82" s="93"/>
      <c r="H82" s="93"/>
      <c r="I82" s="269"/>
      <c r="J82" s="17">
        <f t="shared" si="3"/>
        <v>0</v>
      </c>
      <c r="K82" s="35"/>
      <c r="L82" s="36"/>
      <c r="M82" s="42"/>
    </row>
    <row r="83" spans="1:13" ht="15" customHeight="1" hidden="1">
      <c r="A83" s="386"/>
      <c r="B83" s="500"/>
      <c r="C83" s="43" t="s">
        <v>71</v>
      </c>
      <c r="D83" s="39"/>
      <c r="E83" s="15">
        <v>2011</v>
      </c>
      <c r="F83" s="93"/>
      <c r="G83" s="93"/>
      <c r="H83" s="93"/>
      <c r="I83" s="269"/>
      <c r="J83" s="17">
        <f t="shared" si="3"/>
        <v>0</v>
      </c>
      <c r="K83" s="35"/>
      <c r="L83" s="36"/>
      <c r="M83" s="42"/>
    </row>
    <row r="84" spans="1:13" ht="15" customHeight="1" hidden="1">
      <c r="A84" s="386"/>
      <c r="B84" s="500"/>
      <c r="C84" s="43"/>
      <c r="D84" s="39"/>
      <c r="E84" s="15">
        <v>2012</v>
      </c>
      <c r="F84" s="93"/>
      <c r="G84" s="93"/>
      <c r="H84" s="93"/>
      <c r="I84" s="269"/>
      <c r="J84" s="17">
        <f t="shared" si="3"/>
        <v>0</v>
      </c>
      <c r="K84" s="35"/>
      <c r="L84" s="36"/>
      <c r="M84" s="42"/>
    </row>
    <row r="85" spans="1:13" ht="15" customHeight="1" hidden="1">
      <c r="A85" s="386"/>
      <c r="B85" s="500"/>
      <c r="C85" s="43"/>
      <c r="D85" s="39"/>
      <c r="E85" s="15">
        <v>2013</v>
      </c>
      <c r="F85" s="93"/>
      <c r="G85" s="93"/>
      <c r="H85" s="93"/>
      <c r="I85" s="269"/>
      <c r="J85" s="17">
        <f t="shared" si="3"/>
        <v>0</v>
      </c>
      <c r="K85" s="35"/>
      <c r="L85" s="36"/>
      <c r="M85" s="42"/>
    </row>
    <row r="86" spans="1:13" ht="8.25" customHeight="1" hidden="1">
      <c r="A86" s="386"/>
      <c r="B86" s="501"/>
      <c r="C86" s="219" t="s">
        <v>72</v>
      </c>
      <c r="D86" s="331"/>
      <c r="E86" s="206">
        <v>2007</v>
      </c>
      <c r="F86" s="266"/>
      <c r="G86" s="266"/>
      <c r="H86" s="266"/>
      <c r="I86" s="267"/>
      <c r="J86" s="215">
        <f t="shared" si="3"/>
        <v>0</v>
      </c>
      <c r="K86" s="207"/>
      <c r="L86" s="208"/>
      <c r="M86" s="221"/>
    </row>
    <row r="87" spans="1:13" ht="15" customHeight="1" hidden="1">
      <c r="A87" s="386"/>
      <c r="B87" s="502">
        <v>12</v>
      </c>
      <c r="C87" s="222" t="s">
        <v>73</v>
      </c>
      <c r="D87" s="268">
        <f>SUM(J86:J92)</f>
        <v>0</v>
      </c>
      <c r="E87" s="206">
        <v>2008</v>
      </c>
      <c r="F87" s="266"/>
      <c r="G87" s="266"/>
      <c r="H87" s="266"/>
      <c r="I87" s="267"/>
      <c r="J87" s="215">
        <f t="shared" si="3"/>
        <v>0</v>
      </c>
      <c r="K87" s="266"/>
      <c r="L87" s="208"/>
      <c r="M87" s="249" t="s">
        <v>60</v>
      </c>
    </row>
    <row r="88" spans="1:13" ht="15" customHeight="1" hidden="1">
      <c r="A88" s="386"/>
      <c r="B88" s="502"/>
      <c r="C88" s="222" t="s">
        <v>74</v>
      </c>
      <c r="D88" s="268"/>
      <c r="E88" s="211">
        <v>2009</v>
      </c>
      <c r="F88" s="266"/>
      <c r="G88" s="266"/>
      <c r="H88" s="266"/>
      <c r="I88" s="267"/>
      <c r="J88" s="215">
        <f t="shared" si="3"/>
        <v>0</v>
      </c>
      <c r="K88" s="266"/>
      <c r="L88" s="208"/>
      <c r="M88" s="216"/>
    </row>
    <row r="89" spans="1:13" ht="15" customHeight="1" hidden="1">
      <c r="A89" s="386"/>
      <c r="B89" s="502"/>
      <c r="C89" s="222" t="s">
        <v>75</v>
      </c>
      <c r="D89" s="268"/>
      <c r="E89" s="205">
        <v>2010</v>
      </c>
      <c r="F89" s="266"/>
      <c r="G89" s="266"/>
      <c r="H89" s="266"/>
      <c r="I89" s="267"/>
      <c r="J89" s="215">
        <f aca="true" t="shared" si="4" ref="J89:J145">SUM(F89:I89)</f>
        <v>0</v>
      </c>
      <c r="K89" s="266"/>
      <c r="L89" s="208"/>
      <c r="M89" s="216"/>
    </row>
    <row r="90" spans="1:13" ht="15" customHeight="1" hidden="1">
      <c r="A90" s="386"/>
      <c r="B90" s="502"/>
      <c r="C90" s="222" t="s">
        <v>76</v>
      </c>
      <c r="D90" s="268"/>
      <c r="E90" s="205">
        <v>2011</v>
      </c>
      <c r="F90" s="266"/>
      <c r="G90" s="266"/>
      <c r="H90" s="266"/>
      <c r="I90" s="267"/>
      <c r="J90" s="215">
        <f t="shared" si="4"/>
        <v>0</v>
      </c>
      <c r="K90" s="207"/>
      <c r="L90" s="208"/>
      <c r="M90" s="216"/>
    </row>
    <row r="91" spans="1:13" ht="15" customHeight="1" hidden="1">
      <c r="A91" s="386"/>
      <c r="B91" s="502"/>
      <c r="C91" s="222" t="s">
        <v>77</v>
      </c>
      <c r="D91" s="268"/>
      <c r="E91" s="205">
        <v>2012</v>
      </c>
      <c r="F91" s="266"/>
      <c r="G91" s="266"/>
      <c r="H91" s="266"/>
      <c r="I91" s="267"/>
      <c r="J91" s="215">
        <f t="shared" si="4"/>
        <v>0</v>
      </c>
      <c r="K91" s="207"/>
      <c r="L91" s="208"/>
      <c r="M91" s="216"/>
    </row>
    <row r="92" spans="1:13" ht="15" customHeight="1" hidden="1">
      <c r="A92" s="386"/>
      <c r="B92" s="502"/>
      <c r="C92" s="222" t="s">
        <v>78</v>
      </c>
      <c r="D92" s="268"/>
      <c r="E92" s="205">
        <v>2013</v>
      </c>
      <c r="F92" s="266"/>
      <c r="G92" s="266"/>
      <c r="H92" s="266"/>
      <c r="I92" s="267"/>
      <c r="J92" s="215">
        <f t="shared" si="4"/>
        <v>0</v>
      </c>
      <c r="K92" s="207"/>
      <c r="L92" s="208"/>
      <c r="M92" s="216"/>
    </row>
    <row r="93" spans="1:13" ht="15" customHeight="1" hidden="1">
      <c r="A93" s="386"/>
      <c r="B93" s="503"/>
      <c r="C93" s="78"/>
      <c r="D93" s="326"/>
      <c r="E93" s="91">
        <v>2007</v>
      </c>
      <c r="F93" s="93"/>
      <c r="G93" s="93"/>
      <c r="H93" s="93"/>
      <c r="I93" s="269"/>
      <c r="J93" s="17">
        <f t="shared" si="4"/>
        <v>0</v>
      </c>
      <c r="K93" s="35"/>
      <c r="L93" s="36"/>
      <c r="M93" s="37"/>
    </row>
    <row r="94" spans="1:13" ht="15" customHeight="1" hidden="1">
      <c r="A94" s="386"/>
      <c r="B94" s="500">
        <v>13</v>
      </c>
      <c r="C94" s="43" t="s">
        <v>79</v>
      </c>
      <c r="D94" s="39">
        <f>SUM(J93:J99)</f>
        <v>0</v>
      </c>
      <c r="E94" s="91">
        <v>2008</v>
      </c>
      <c r="F94" s="93"/>
      <c r="G94" s="93"/>
      <c r="H94" s="93"/>
      <c r="I94" s="269"/>
      <c r="J94" s="17">
        <f t="shared" si="4"/>
        <v>0</v>
      </c>
      <c r="K94" s="35"/>
      <c r="L94" s="36"/>
      <c r="M94" s="92" t="s">
        <v>60</v>
      </c>
    </row>
    <row r="95" spans="1:13" ht="15" customHeight="1" hidden="1">
      <c r="A95" s="386"/>
      <c r="B95" s="500"/>
      <c r="C95" s="43" t="s">
        <v>80</v>
      </c>
      <c r="D95" s="39"/>
      <c r="E95" s="124">
        <v>2009</v>
      </c>
      <c r="F95" s="93"/>
      <c r="G95" s="93"/>
      <c r="H95" s="93"/>
      <c r="I95" s="269"/>
      <c r="J95" s="17">
        <f t="shared" si="4"/>
        <v>0</v>
      </c>
      <c r="K95" s="35"/>
      <c r="L95" s="36"/>
      <c r="M95" s="42"/>
    </row>
    <row r="96" spans="1:13" ht="15" customHeight="1" hidden="1">
      <c r="A96" s="386"/>
      <c r="B96" s="500"/>
      <c r="C96" s="43" t="s">
        <v>81</v>
      </c>
      <c r="D96" s="39"/>
      <c r="E96" s="15">
        <v>2010</v>
      </c>
      <c r="F96" s="93"/>
      <c r="G96" s="93"/>
      <c r="H96" s="93"/>
      <c r="I96" s="269"/>
      <c r="J96" s="17">
        <f t="shared" si="4"/>
        <v>0</v>
      </c>
      <c r="K96" s="93"/>
      <c r="L96" s="36"/>
      <c r="M96" s="42"/>
    </row>
    <row r="97" spans="1:13" ht="15" customHeight="1" hidden="1">
      <c r="A97" s="386"/>
      <c r="B97" s="500"/>
      <c r="C97" s="43"/>
      <c r="D97" s="39"/>
      <c r="E97" s="15">
        <v>2011</v>
      </c>
      <c r="F97" s="93"/>
      <c r="G97" s="93"/>
      <c r="H97" s="93"/>
      <c r="I97" s="269"/>
      <c r="J97" s="17">
        <f t="shared" si="4"/>
        <v>0</v>
      </c>
      <c r="K97" s="93"/>
      <c r="L97" s="36"/>
      <c r="M97" s="42"/>
    </row>
    <row r="98" spans="1:13" ht="15" customHeight="1" hidden="1">
      <c r="A98" s="386"/>
      <c r="B98" s="500"/>
      <c r="C98" s="43"/>
      <c r="D98" s="39"/>
      <c r="E98" s="15">
        <v>2012</v>
      </c>
      <c r="F98" s="93"/>
      <c r="G98" s="93"/>
      <c r="H98" s="93"/>
      <c r="I98" s="269"/>
      <c r="J98" s="17">
        <f t="shared" si="4"/>
        <v>0</v>
      </c>
      <c r="K98" s="35"/>
      <c r="L98" s="36"/>
      <c r="M98" s="42"/>
    </row>
    <row r="99" spans="1:13" ht="15" customHeight="1" hidden="1">
      <c r="A99" s="386"/>
      <c r="B99" s="500"/>
      <c r="C99" s="43"/>
      <c r="D99" s="39"/>
      <c r="E99" s="15">
        <v>2013</v>
      </c>
      <c r="F99" s="93"/>
      <c r="G99" s="93"/>
      <c r="H99" s="93"/>
      <c r="I99" s="269"/>
      <c r="J99" s="17">
        <f t="shared" si="4"/>
        <v>0</v>
      </c>
      <c r="K99" s="35"/>
      <c r="L99" s="36"/>
      <c r="M99" s="42"/>
    </row>
    <row r="100" spans="1:13" ht="15" customHeight="1" hidden="1">
      <c r="A100" s="386"/>
      <c r="B100" s="501"/>
      <c r="C100" s="219"/>
      <c r="D100" s="331"/>
      <c r="E100" s="206">
        <v>2007</v>
      </c>
      <c r="F100" s="266"/>
      <c r="G100" s="266"/>
      <c r="H100" s="266"/>
      <c r="I100" s="267"/>
      <c r="J100" s="215">
        <f t="shared" si="4"/>
        <v>0</v>
      </c>
      <c r="K100" s="207"/>
      <c r="L100" s="208"/>
      <c r="M100" s="221"/>
    </row>
    <row r="101" spans="1:13" ht="15" customHeight="1" hidden="1">
      <c r="A101" s="386"/>
      <c r="B101" s="502">
        <v>14</v>
      </c>
      <c r="C101" s="222" t="s">
        <v>82</v>
      </c>
      <c r="D101" s="268">
        <f>SUM(J100:J106)</f>
        <v>0</v>
      </c>
      <c r="E101" s="206">
        <v>2008</v>
      </c>
      <c r="F101" s="266"/>
      <c r="G101" s="266"/>
      <c r="H101" s="266"/>
      <c r="I101" s="267"/>
      <c r="J101" s="215">
        <f t="shared" si="4"/>
        <v>0</v>
      </c>
      <c r="K101" s="266"/>
      <c r="L101" s="208"/>
      <c r="M101" s="249" t="s">
        <v>60</v>
      </c>
    </row>
    <row r="102" spans="1:13" ht="15" customHeight="1" hidden="1">
      <c r="A102" s="386"/>
      <c r="B102" s="502"/>
      <c r="C102" s="222" t="s">
        <v>83</v>
      </c>
      <c r="D102" s="268"/>
      <c r="E102" s="211">
        <v>2009</v>
      </c>
      <c r="F102" s="266"/>
      <c r="G102" s="266"/>
      <c r="H102" s="266"/>
      <c r="I102" s="267"/>
      <c r="J102" s="215">
        <f t="shared" si="4"/>
        <v>0</v>
      </c>
      <c r="K102" s="207"/>
      <c r="L102" s="208"/>
      <c r="M102" s="216"/>
    </row>
    <row r="103" spans="1:13" ht="15" customHeight="1" hidden="1">
      <c r="A103" s="386"/>
      <c r="B103" s="502"/>
      <c r="C103" s="222" t="s">
        <v>84</v>
      </c>
      <c r="D103" s="268"/>
      <c r="E103" s="205">
        <v>2010</v>
      </c>
      <c r="F103" s="266"/>
      <c r="G103" s="266"/>
      <c r="H103" s="266"/>
      <c r="I103" s="267"/>
      <c r="J103" s="215">
        <f t="shared" si="4"/>
        <v>0</v>
      </c>
      <c r="K103" s="207"/>
      <c r="L103" s="208"/>
      <c r="M103" s="216"/>
    </row>
    <row r="104" spans="1:13" ht="15" customHeight="1" hidden="1">
      <c r="A104" s="386"/>
      <c r="B104" s="502"/>
      <c r="C104" s="222" t="s">
        <v>85</v>
      </c>
      <c r="D104" s="268"/>
      <c r="E104" s="205">
        <v>2011</v>
      </c>
      <c r="F104" s="266"/>
      <c r="G104" s="266"/>
      <c r="H104" s="266"/>
      <c r="I104" s="267"/>
      <c r="J104" s="215">
        <f t="shared" si="4"/>
        <v>0</v>
      </c>
      <c r="K104" s="207"/>
      <c r="L104" s="208"/>
      <c r="M104" s="216"/>
    </row>
    <row r="105" spans="1:13" ht="15" customHeight="1" hidden="1">
      <c r="A105" s="386"/>
      <c r="B105" s="502"/>
      <c r="C105" s="222"/>
      <c r="D105" s="268"/>
      <c r="E105" s="205">
        <v>2012</v>
      </c>
      <c r="F105" s="266"/>
      <c r="G105" s="266"/>
      <c r="H105" s="266"/>
      <c r="I105" s="267"/>
      <c r="J105" s="215">
        <f t="shared" si="4"/>
        <v>0</v>
      </c>
      <c r="K105" s="207"/>
      <c r="L105" s="208"/>
      <c r="M105" s="216"/>
    </row>
    <row r="106" spans="1:13" ht="15" customHeight="1" hidden="1">
      <c r="A106" s="386"/>
      <c r="B106" s="502"/>
      <c r="C106" s="222"/>
      <c r="D106" s="268"/>
      <c r="E106" s="205">
        <v>2013</v>
      </c>
      <c r="F106" s="266"/>
      <c r="G106" s="266"/>
      <c r="H106" s="266"/>
      <c r="I106" s="267"/>
      <c r="J106" s="215">
        <f t="shared" si="4"/>
        <v>0</v>
      </c>
      <c r="K106" s="207"/>
      <c r="L106" s="208"/>
      <c r="M106" s="216"/>
    </row>
    <row r="107" spans="1:13" ht="2.25" customHeight="1" hidden="1">
      <c r="A107" s="386"/>
      <c r="B107" s="503"/>
      <c r="C107" s="78"/>
      <c r="D107" s="326"/>
      <c r="E107" s="91">
        <v>2007</v>
      </c>
      <c r="F107" s="93"/>
      <c r="G107" s="93"/>
      <c r="H107" s="93"/>
      <c r="I107" s="269"/>
      <c r="J107" s="17">
        <f t="shared" si="4"/>
        <v>0</v>
      </c>
      <c r="K107" s="35"/>
      <c r="L107" s="36"/>
      <c r="M107" s="37"/>
    </row>
    <row r="108" spans="1:13" ht="15" customHeight="1" hidden="1">
      <c r="A108" s="386"/>
      <c r="B108" s="500">
        <v>15</v>
      </c>
      <c r="C108" s="43" t="s">
        <v>82</v>
      </c>
      <c r="D108" s="39">
        <f>SUM(J107:J113)</f>
        <v>0</v>
      </c>
      <c r="E108" s="91">
        <v>2008</v>
      </c>
      <c r="F108" s="93"/>
      <c r="G108" s="93"/>
      <c r="H108" s="93"/>
      <c r="I108" s="269"/>
      <c r="J108" s="17">
        <f t="shared" si="4"/>
        <v>0</v>
      </c>
      <c r="K108" s="35"/>
      <c r="L108" s="36"/>
      <c r="M108" s="92" t="s">
        <v>60</v>
      </c>
    </row>
    <row r="109" spans="1:13" ht="15" customHeight="1" hidden="1">
      <c r="A109" s="386"/>
      <c r="B109" s="500"/>
      <c r="C109" s="43" t="s">
        <v>86</v>
      </c>
      <c r="D109" s="39"/>
      <c r="E109" s="124">
        <v>2009</v>
      </c>
      <c r="F109" s="93"/>
      <c r="G109" s="93"/>
      <c r="H109" s="93"/>
      <c r="I109" s="269"/>
      <c r="J109" s="17">
        <f t="shared" si="4"/>
        <v>0</v>
      </c>
      <c r="K109" s="35"/>
      <c r="L109" s="36"/>
      <c r="M109" s="42"/>
    </row>
    <row r="110" spans="1:13" ht="15" customHeight="1" hidden="1">
      <c r="A110" s="386"/>
      <c r="B110" s="500"/>
      <c r="C110" s="43"/>
      <c r="D110" s="39"/>
      <c r="E110" s="15">
        <v>2010</v>
      </c>
      <c r="F110" s="93"/>
      <c r="G110" s="93"/>
      <c r="H110" s="93"/>
      <c r="I110" s="269"/>
      <c r="J110" s="17">
        <f t="shared" si="4"/>
        <v>0</v>
      </c>
      <c r="K110" s="35"/>
      <c r="L110" s="36"/>
      <c r="M110" s="42"/>
    </row>
    <row r="111" spans="1:13" ht="15" customHeight="1" hidden="1">
      <c r="A111" s="386"/>
      <c r="B111" s="500"/>
      <c r="C111" s="43"/>
      <c r="D111" s="39"/>
      <c r="E111" s="15">
        <v>2011</v>
      </c>
      <c r="F111" s="93"/>
      <c r="G111" s="93"/>
      <c r="H111" s="93"/>
      <c r="I111" s="269"/>
      <c r="J111" s="17">
        <f t="shared" si="4"/>
        <v>0</v>
      </c>
      <c r="K111" s="35"/>
      <c r="L111" s="36"/>
      <c r="M111" s="42"/>
    </row>
    <row r="112" spans="1:13" ht="15" customHeight="1" hidden="1">
      <c r="A112" s="386"/>
      <c r="B112" s="500"/>
      <c r="C112" s="43"/>
      <c r="D112" s="39"/>
      <c r="E112" s="15">
        <v>2012</v>
      </c>
      <c r="F112" s="325"/>
      <c r="G112" s="93"/>
      <c r="H112" s="93"/>
      <c r="I112" s="269"/>
      <c r="J112" s="17">
        <f t="shared" si="4"/>
        <v>0</v>
      </c>
      <c r="K112" s="35"/>
      <c r="L112" s="36"/>
      <c r="M112" s="42"/>
    </row>
    <row r="113" spans="1:13" ht="15" customHeight="1" hidden="1">
      <c r="A113" s="386"/>
      <c r="B113" s="500"/>
      <c r="C113" s="43"/>
      <c r="D113" s="39"/>
      <c r="E113" s="15">
        <v>2013</v>
      </c>
      <c r="F113" s="136"/>
      <c r="G113" s="93"/>
      <c r="H113" s="93"/>
      <c r="I113" s="269"/>
      <c r="J113" s="17">
        <f t="shared" si="4"/>
        <v>0</v>
      </c>
      <c r="K113" s="136"/>
      <c r="L113" s="36"/>
      <c r="M113" s="42"/>
    </row>
    <row r="114" spans="1:13" ht="15" customHeight="1" hidden="1">
      <c r="A114" s="386"/>
      <c r="B114" s="501"/>
      <c r="C114" s="219"/>
      <c r="D114" s="331"/>
      <c r="E114" s="206">
        <v>2007</v>
      </c>
      <c r="F114" s="266"/>
      <c r="G114" s="266"/>
      <c r="H114" s="266"/>
      <c r="I114" s="267"/>
      <c r="J114" s="215">
        <f t="shared" si="4"/>
        <v>0</v>
      </c>
      <c r="K114" s="207"/>
      <c r="L114" s="208"/>
      <c r="M114" s="221"/>
    </row>
    <row r="115" spans="1:13" ht="15" customHeight="1" hidden="1">
      <c r="A115" s="386"/>
      <c r="B115" s="502">
        <v>16</v>
      </c>
      <c r="C115" s="222" t="s">
        <v>82</v>
      </c>
      <c r="D115" s="268">
        <f>SUM(J114:J120)</f>
        <v>0</v>
      </c>
      <c r="E115" s="206">
        <v>2008</v>
      </c>
      <c r="F115" s="266"/>
      <c r="G115" s="266"/>
      <c r="H115" s="266"/>
      <c r="I115" s="267"/>
      <c r="J115" s="215">
        <f t="shared" si="4"/>
        <v>0</v>
      </c>
      <c r="K115" s="207"/>
      <c r="L115" s="208"/>
      <c r="M115" s="249" t="s">
        <v>60</v>
      </c>
    </row>
    <row r="116" spans="1:13" ht="15" customHeight="1" hidden="1">
      <c r="A116" s="386"/>
      <c r="B116" s="502"/>
      <c r="C116" s="222" t="s">
        <v>87</v>
      </c>
      <c r="D116" s="268"/>
      <c r="E116" s="211">
        <v>2009</v>
      </c>
      <c r="F116" s="266"/>
      <c r="G116" s="266"/>
      <c r="H116" s="266"/>
      <c r="I116" s="267"/>
      <c r="J116" s="215">
        <f t="shared" si="4"/>
        <v>0</v>
      </c>
      <c r="K116" s="207"/>
      <c r="L116" s="208"/>
      <c r="M116" s="216"/>
    </row>
    <row r="117" spans="1:13" ht="15" customHeight="1" hidden="1">
      <c r="A117" s="386"/>
      <c r="B117" s="502"/>
      <c r="C117" s="222" t="s">
        <v>88</v>
      </c>
      <c r="D117" s="268"/>
      <c r="E117" s="205">
        <v>2010</v>
      </c>
      <c r="F117" s="266"/>
      <c r="G117" s="266"/>
      <c r="H117" s="266"/>
      <c r="I117" s="267"/>
      <c r="J117" s="215">
        <f t="shared" si="4"/>
        <v>0</v>
      </c>
      <c r="K117" s="207"/>
      <c r="L117" s="208"/>
      <c r="M117" s="216"/>
    </row>
    <row r="118" spans="1:13" ht="15" customHeight="1" hidden="1">
      <c r="A118" s="386"/>
      <c r="B118" s="502"/>
      <c r="C118" s="222" t="s">
        <v>89</v>
      </c>
      <c r="D118" s="268"/>
      <c r="E118" s="205">
        <v>2011</v>
      </c>
      <c r="F118" s="324"/>
      <c r="G118" s="266"/>
      <c r="H118" s="266"/>
      <c r="I118" s="267"/>
      <c r="J118" s="215">
        <f t="shared" si="4"/>
        <v>0</v>
      </c>
      <c r="K118" s="207"/>
      <c r="L118" s="208"/>
      <c r="M118" s="216"/>
    </row>
    <row r="119" spans="1:13" ht="15" customHeight="1" hidden="1">
      <c r="A119" s="386"/>
      <c r="B119" s="502"/>
      <c r="C119" s="222"/>
      <c r="D119" s="268"/>
      <c r="E119" s="205">
        <v>2012</v>
      </c>
      <c r="F119" s="260"/>
      <c r="G119" s="266"/>
      <c r="H119" s="266"/>
      <c r="I119" s="267"/>
      <c r="J119" s="215">
        <f t="shared" si="4"/>
        <v>0</v>
      </c>
      <c r="K119" s="260"/>
      <c r="L119" s="208"/>
      <c r="M119" s="216"/>
    </row>
    <row r="120" spans="1:13" ht="15" customHeight="1" hidden="1">
      <c r="A120" s="386"/>
      <c r="B120" s="502"/>
      <c r="C120" s="222"/>
      <c r="D120" s="268"/>
      <c r="E120" s="205">
        <v>2013</v>
      </c>
      <c r="F120" s="324"/>
      <c r="G120" s="266"/>
      <c r="H120" s="266"/>
      <c r="I120" s="267"/>
      <c r="J120" s="215">
        <f t="shared" si="4"/>
        <v>0</v>
      </c>
      <c r="K120" s="207"/>
      <c r="L120" s="208"/>
      <c r="M120" s="216"/>
    </row>
    <row r="121" spans="1:13" ht="15" customHeight="1" hidden="1">
      <c r="A121" s="386"/>
      <c r="B121" s="503"/>
      <c r="C121" s="78"/>
      <c r="D121" s="326"/>
      <c r="E121" s="91">
        <v>2007</v>
      </c>
      <c r="F121" s="136"/>
      <c r="G121" s="93"/>
      <c r="H121" s="93"/>
      <c r="I121" s="269"/>
      <c r="J121" s="17">
        <f t="shared" si="4"/>
        <v>0</v>
      </c>
      <c r="K121" s="136"/>
      <c r="L121" s="36"/>
      <c r="M121" s="37"/>
    </row>
    <row r="122" spans="1:13" ht="15" customHeight="1" hidden="1">
      <c r="A122" s="386"/>
      <c r="B122" s="500">
        <v>17</v>
      </c>
      <c r="C122" s="43" t="s">
        <v>90</v>
      </c>
      <c r="D122" s="39">
        <f>SUM(J121:J127)</f>
        <v>0</v>
      </c>
      <c r="E122" s="91">
        <v>2008</v>
      </c>
      <c r="F122" s="93"/>
      <c r="G122" s="93"/>
      <c r="H122" s="93"/>
      <c r="I122" s="269"/>
      <c r="J122" s="17">
        <f t="shared" si="4"/>
        <v>0</v>
      </c>
      <c r="K122" s="35"/>
      <c r="L122" s="36"/>
      <c r="M122" s="92" t="s">
        <v>60</v>
      </c>
    </row>
    <row r="123" spans="1:13" ht="15" customHeight="1" hidden="1">
      <c r="A123" s="386"/>
      <c r="B123" s="500"/>
      <c r="C123" s="43" t="s">
        <v>91</v>
      </c>
      <c r="D123" s="39"/>
      <c r="E123" s="124">
        <v>2009</v>
      </c>
      <c r="F123" s="93"/>
      <c r="G123" s="93"/>
      <c r="H123" s="93"/>
      <c r="I123" s="269"/>
      <c r="J123" s="17">
        <f t="shared" si="4"/>
        <v>0</v>
      </c>
      <c r="K123" s="35"/>
      <c r="L123" s="36"/>
      <c r="M123" s="42"/>
    </row>
    <row r="124" spans="1:13" ht="15" customHeight="1" hidden="1">
      <c r="A124" s="386"/>
      <c r="B124" s="500"/>
      <c r="C124" s="43"/>
      <c r="D124" s="39"/>
      <c r="E124" s="15">
        <v>2010</v>
      </c>
      <c r="F124" s="93"/>
      <c r="G124" s="93"/>
      <c r="H124" s="93"/>
      <c r="I124" s="269"/>
      <c r="J124" s="17">
        <f t="shared" si="4"/>
        <v>0</v>
      </c>
      <c r="K124" s="35"/>
      <c r="L124" s="36"/>
      <c r="M124" s="42"/>
    </row>
    <row r="125" spans="1:13" ht="15" customHeight="1" hidden="1">
      <c r="A125" s="386"/>
      <c r="B125" s="500"/>
      <c r="C125" s="43"/>
      <c r="D125" s="39"/>
      <c r="E125" s="15">
        <v>2011</v>
      </c>
      <c r="F125" s="93"/>
      <c r="G125" s="93"/>
      <c r="H125" s="93"/>
      <c r="I125" s="269"/>
      <c r="J125" s="17">
        <f t="shared" si="4"/>
        <v>0</v>
      </c>
      <c r="K125" s="35"/>
      <c r="L125" s="36"/>
      <c r="M125" s="42"/>
    </row>
    <row r="126" spans="1:13" ht="15" customHeight="1" hidden="1">
      <c r="A126" s="386"/>
      <c r="B126" s="500"/>
      <c r="C126" s="43"/>
      <c r="D126" s="39"/>
      <c r="E126" s="15">
        <v>2012</v>
      </c>
      <c r="F126" s="93"/>
      <c r="G126" s="93"/>
      <c r="H126" s="93"/>
      <c r="I126" s="269"/>
      <c r="J126" s="17">
        <f t="shared" si="4"/>
        <v>0</v>
      </c>
      <c r="K126" s="35"/>
      <c r="L126" s="36"/>
      <c r="M126" s="42"/>
    </row>
    <row r="127" spans="1:13" ht="15" customHeight="1" hidden="1">
      <c r="A127" s="386"/>
      <c r="B127" s="500"/>
      <c r="C127" s="43"/>
      <c r="D127" s="39"/>
      <c r="E127" s="15">
        <v>2013</v>
      </c>
      <c r="F127" s="93"/>
      <c r="G127" s="93"/>
      <c r="H127" s="93"/>
      <c r="I127" s="269"/>
      <c r="J127" s="17">
        <f t="shared" si="4"/>
        <v>0</v>
      </c>
      <c r="K127" s="35"/>
      <c r="L127" s="36"/>
      <c r="M127" s="42"/>
    </row>
    <row r="128" spans="1:13" ht="15" customHeight="1" hidden="1">
      <c r="A128" s="30"/>
      <c r="B128" s="501"/>
      <c r="C128" s="219"/>
      <c r="D128" s="331"/>
      <c r="E128" s="206">
        <v>2007</v>
      </c>
      <c r="F128" s="266"/>
      <c r="G128" s="266"/>
      <c r="H128" s="266"/>
      <c r="I128" s="267"/>
      <c r="J128" s="215">
        <f t="shared" si="4"/>
        <v>0</v>
      </c>
      <c r="K128" s="207"/>
      <c r="L128" s="208"/>
      <c r="M128" s="221"/>
    </row>
    <row r="129" spans="1:13" ht="8.25" customHeight="1" hidden="1">
      <c r="A129" s="30"/>
      <c r="B129" s="502">
        <v>18</v>
      </c>
      <c r="C129" s="222" t="s">
        <v>92</v>
      </c>
      <c r="D129" s="268">
        <f>SUM(J128:J134)</f>
        <v>0</v>
      </c>
      <c r="E129" s="206">
        <v>2008</v>
      </c>
      <c r="F129" s="266"/>
      <c r="G129" s="266"/>
      <c r="H129" s="266"/>
      <c r="I129" s="267"/>
      <c r="J129" s="215">
        <f t="shared" si="4"/>
        <v>0</v>
      </c>
      <c r="K129" s="207"/>
      <c r="L129" s="208"/>
      <c r="M129" s="216"/>
    </row>
    <row r="130" spans="1:13" ht="15" customHeight="1" hidden="1">
      <c r="A130" s="30"/>
      <c r="B130" s="502"/>
      <c r="C130" s="222" t="s">
        <v>94</v>
      </c>
      <c r="D130" s="268">
        <v>55000</v>
      </c>
      <c r="E130" s="211">
        <v>2009</v>
      </c>
      <c r="F130" s="266"/>
      <c r="G130" s="266"/>
      <c r="H130" s="266"/>
      <c r="I130" s="267"/>
      <c r="J130" s="215">
        <f t="shared" si="4"/>
        <v>0</v>
      </c>
      <c r="K130" s="207"/>
      <c r="L130" s="208"/>
      <c r="M130" s="216"/>
    </row>
    <row r="131" spans="1:13" ht="15" customHeight="1" hidden="1">
      <c r="A131" s="30"/>
      <c r="B131" s="502"/>
      <c r="C131" s="222" t="s">
        <v>93</v>
      </c>
      <c r="D131" s="268"/>
      <c r="E131" s="205">
        <v>2010</v>
      </c>
      <c r="F131" s="266"/>
      <c r="G131" s="266"/>
      <c r="H131" s="266"/>
      <c r="I131" s="267"/>
      <c r="J131" s="215">
        <f t="shared" si="4"/>
        <v>0</v>
      </c>
      <c r="K131" s="207"/>
      <c r="L131" s="208"/>
      <c r="M131" s="216"/>
    </row>
    <row r="132" spans="1:13" ht="15" customHeight="1" hidden="1">
      <c r="A132" s="30"/>
      <c r="B132" s="502"/>
      <c r="C132" s="222"/>
      <c r="D132" s="268"/>
      <c r="E132" s="205">
        <v>2011</v>
      </c>
      <c r="F132" s="266"/>
      <c r="G132" s="266"/>
      <c r="H132" s="266"/>
      <c r="I132" s="267"/>
      <c r="J132" s="215">
        <f t="shared" si="4"/>
        <v>0</v>
      </c>
      <c r="K132" s="207"/>
      <c r="L132" s="208"/>
      <c r="M132" s="216"/>
    </row>
    <row r="133" spans="1:13" ht="15" customHeight="1" hidden="1">
      <c r="A133" s="30"/>
      <c r="B133" s="502"/>
      <c r="C133" s="222"/>
      <c r="D133" s="268"/>
      <c r="E133" s="205">
        <v>2012</v>
      </c>
      <c r="F133" s="266"/>
      <c r="G133" s="266"/>
      <c r="H133" s="266"/>
      <c r="I133" s="267"/>
      <c r="J133" s="215">
        <f t="shared" si="4"/>
        <v>0</v>
      </c>
      <c r="K133" s="207"/>
      <c r="L133" s="208"/>
      <c r="M133" s="216"/>
    </row>
    <row r="134" spans="1:13" ht="15" customHeight="1" hidden="1">
      <c r="A134" s="30"/>
      <c r="B134" s="502"/>
      <c r="C134" s="222"/>
      <c r="D134" s="268"/>
      <c r="E134" s="205">
        <v>2013</v>
      </c>
      <c r="F134" s="266"/>
      <c r="G134" s="266"/>
      <c r="H134" s="266"/>
      <c r="I134" s="267"/>
      <c r="J134" s="215">
        <f t="shared" si="4"/>
        <v>0</v>
      </c>
      <c r="K134" s="207"/>
      <c r="L134" s="208"/>
      <c r="M134" s="216"/>
    </row>
    <row r="135" spans="1:13" ht="15" customHeight="1" hidden="1">
      <c r="A135" s="30"/>
      <c r="B135" s="503"/>
      <c r="C135" s="78"/>
      <c r="D135" s="326"/>
      <c r="E135" s="91">
        <v>2007</v>
      </c>
      <c r="F135" s="93"/>
      <c r="G135" s="93"/>
      <c r="H135" s="93"/>
      <c r="I135" s="269"/>
      <c r="J135" s="17">
        <f t="shared" si="4"/>
        <v>0</v>
      </c>
      <c r="K135" s="35"/>
      <c r="L135" s="36"/>
      <c r="M135" s="37"/>
    </row>
    <row r="136" spans="1:13" ht="15" customHeight="1" hidden="1">
      <c r="A136" s="30"/>
      <c r="B136" s="500">
        <v>19</v>
      </c>
      <c r="C136" s="43" t="s">
        <v>95</v>
      </c>
      <c r="D136" s="39">
        <f>SUM(J135:J141)</f>
        <v>0</v>
      </c>
      <c r="E136" s="91">
        <v>2008</v>
      </c>
      <c r="F136" s="93"/>
      <c r="G136" s="93"/>
      <c r="H136" s="93"/>
      <c r="I136" s="269"/>
      <c r="J136" s="17">
        <f t="shared" si="4"/>
        <v>0</v>
      </c>
      <c r="K136" s="35"/>
      <c r="L136" s="36"/>
      <c r="M136" s="92"/>
    </row>
    <row r="137" spans="1:13" ht="15" customHeight="1" hidden="1">
      <c r="A137" s="30"/>
      <c r="B137" s="500"/>
      <c r="C137" s="43" t="s">
        <v>96</v>
      </c>
      <c r="D137" s="39"/>
      <c r="E137" s="124">
        <v>2009</v>
      </c>
      <c r="F137" s="93"/>
      <c r="G137" s="93"/>
      <c r="H137" s="93"/>
      <c r="I137" s="269"/>
      <c r="J137" s="17">
        <f t="shared" si="4"/>
        <v>0</v>
      </c>
      <c r="K137" s="35"/>
      <c r="L137" s="36"/>
      <c r="M137" s="42"/>
    </row>
    <row r="138" spans="1:13" ht="15" customHeight="1" hidden="1">
      <c r="A138" s="30"/>
      <c r="B138" s="500"/>
      <c r="C138" s="43" t="s">
        <v>97</v>
      </c>
      <c r="D138" s="39"/>
      <c r="E138" s="15">
        <v>2010</v>
      </c>
      <c r="F138" s="93"/>
      <c r="G138" s="93"/>
      <c r="H138" s="93"/>
      <c r="I138" s="269"/>
      <c r="J138" s="17">
        <f t="shared" si="4"/>
        <v>0</v>
      </c>
      <c r="K138" s="35"/>
      <c r="L138" s="36"/>
      <c r="M138" s="92"/>
    </row>
    <row r="139" spans="1:13" ht="15" customHeight="1" hidden="1">
      <c r="A139" s="30"/>
      <c r="B139" s="500"/>
      <c r="C139" s="43"/>
      <c r="D139" s="39"/>
      <c r="E139" s="15">
        <v>2011</v>
      </c>
      <c r="F139" s="93"/>
      <c r="G139" s="93"/>
      <c r="H139" s="93"/>
      <c r="I139" s="269"/>
      <c r="J139" s="17">
        <f t="shared" si="4"/>
        <v>0</v>
      </c>
      <c r="K139" s="35"/>
      <c r="L139" s="36"/>
      <c r="M139" s="92"/>
    </row>
    <row r="140" spans="1:13" ht="14.25" customHeight="1" hidden="1">
      <c r="A140" s="30"/>
      <c r="B140" s="500"/>
      <c r="C140" s="43"/>
      <c r="D140" s="39"/>
      <c r="E140" s="15">
        <v>2012</v>
      </c>
      <c r="F140" s="93"/>
      <c r="G140" s="93"/>
      <c r="H140" s="93"/>
      <c r="I140" s="269"/>
      <c r="J140" s="17">
        <f t="shared" si="4"/>
        <v>0</v>
      </c>
      <c r="K140" s="35"/>
      <c r="L140" s="36"/>
      <c r="M140" s="42"/>
    </row>
    <row r="141" spans="1:13" ht="15" customHeight="1" hidden="1">
      <c r="A141" s="30"/>
      <c r="B141" s="500"/>
      <c r="C141" s="43"/>
      <c r="D141" s="39"/>
      <c r="E141" s="15">
        <v>2013</v>
      </c>
      <c r="F141" s="93"/>
      <c r="G141" s="93"/>
      <c r="H141" s="93"/>
      <c r="I141" s="269"/>
      <c r="J141" s="17">
        <f t="shared" si="4"/>
        <v>0</v>
      </c>
      <c r="K141" s="35"/>
      <c r="L141" s="36"/>
      <c r="M141" s="42"/>
    </row>
    <row r="142" spans="1:13" ht="15" customHeight="1" hidden="1">
      <c r="A142" s="30"/>
      <c r="B142" s="501"/>
      <c r="C142" s="219"/>
      <c r="D142" s="331"/>
      <c r="E142" s="206">
        <v>2007</v>
      </c>
      <c r="F142" s="266"/>
      <c r="G142" s="266"/>
      <c r="H142" s="266"/>
      <c r="I142" s="267"/>
      <c r="J142" s="215">
        <f t="shared" si="4"/>
        <v>0</v>
      </c>
      <c r="K142" s="207"/>
      <c r="L142" s="208"/>
      <c r="M142" s="221"/>
    </row>
    <row r="143" spans="1:13" ht="15" customHeight="1" hidden="1">
      <c r="A143" s="30"/>
      <c r="B143" s="502">
        <v>20</v>
      </c>
      <c r="C143" s="222" t="s">
        <v>98</v>
      </c>
      <c r="D143" s="268">
        <f>SUM(J142:J148)</f>
        <v>0</v>
      </c>
      <c r="E143" s="206">
        <v>2008</v>
      </c>
      <c r="F143" s="266"/>
      <c r="G143" s="266"/>
      <c r="H143" s="266"/>
      <c r="I143" s="267"/>
      <c r="J143" s="215">
        <f t="shared" si="4"/>
        <v>0</v>
      </c>
      <c r="K143" s="207"/>
      <c r="L143" s="208"/>
      <c r="M143" s="249"/>
    </row>
    <row r="144" spans="1:13" ht="15" customHeight="1" hidden="1">
      <c r="A144" s="30"/>
      <c r="B144" s="502"/>
      <c r="C144" s="222" t="s">
        <v>99</v>
      </c>
      <c r="D144" s="268"/>
      <c r="E144" s="211">
        <v>2009</v>
      </c>
      <c r="F144" s="266"/>
      <c r="G144" s="266"/>
      <c r="H144" s="266"/>
      <c r="I144" s="267"/>
      <c r="J144" s="215">
        <f t="shared" si="4"/>
        <v>0</v>
      </c>
      <c r="K144" s="207"/>
      <c r="L144" s="208"/>
      <c r="M144" s="216"/>
    </row>
    <row r="145" spans="1:13" ht="15" customHeight="1" hidden="1">
      <c r="A145" s="30"/>
      <c r="B145" s="502"/>
      <c r="C145" s="222" t="s">
        <v>100</v>
      </c>
      <c r="D145" s="268"/>
      <c r="E145" s="205">
        <v>2010</v>
      </c>
      <c r="F145" s="266"/>
      <c r="G145" s="266"/>
      <c r="H145" s="266"/>
      <c r="I145" s="267"/>
      <c r="J145" s="215">
        <f t="shared" si="4"/>
        <v>0</v>
      </c>
      <c r="K145" s="207"/>
      <c r="L145" s="208"/>
      <c r="M145" s="249"/>
    </row>
    <row r="146" spans="1:13" ht="15" customHeight="1" hidden="1">
      <c r="A146" s="30"/>
      <c r="B146" s="502"/>
      <c r="C146" s="222"/>
      <c r="D146" s="268"/>
      <c r="E146" s="205">
        <v>2011</v>
      </c>
      <c r="F146" s="266"/>
      <c r="G146" s="266"/>
      <c r="H146" s="266"/>
      <c r="I146" s="267"/>
      <c r="J146" s="215">
        <f>SUM(F146:I146)</f>
        <v>0</v>
      </c>
      <c r="K146" s="207"/>
      <c r="L146" s="208"/>
      <c r="M146" s="249"/>
    </row>
    <row r="147" spans="1:13" ht="15" customHeight="1" hidden="1">
      <c r="A147" s="30"/>
      <c r="B147" s="502"/>
      <c r="C147" s="222"/>
      <c r="D147" s="268"/>
      <c r="E147" s="205">
        <v>2012</v>
      </c>
      <c r="F147" s="266"/>
      <c r="G147" s="266"/>
      <c r="H147" s="266"/>
      <c r="I147" s="267"/>
      <c r="J147" s="215">
        <f>SUM(F147:I147)</f>
        <v>0</v>
      </c>
      <c r="K147" s="207"/>
      <c r="L147" s="208"/>
      <c r="M147" s="216"/>
    </row>
    <row r="148" spans="1:13" ht="15" customHeight="1" hidden="1">
      <c r="A148" s="30"/>
      <c r="B148" s="502"/>
      <c r="C148" s="222"/>
      <c r="D148" s="268"/>
      <c r="E148" s="545">
        <v>2013</v>
      </c>
      <c r="F148" s="266"/>
      <c r="G148" s="266"/>
      <c r="H148" s="266"/>
      <c r="I148" s="267"/>
      <c r="J148" s="221">
        <f aca="true" t="shared" si="5" ref="J148:J155">SUM(F148:I148)</f>
        <v>0</v>
      </c>
      <c r="K148" s="515"/>
      <c r="L148" s="516"/>
      <c r="M148" s="216"/>
    </row>
    <row r="149" spans="1:13" ht="13.5" customHeight="1">
      <c r="A149" s="284"/>
      <c r="B149" s="495"/>
      <c r="C149" s="555"/>
      <c r="D149" s="495"/>
      <c r="E149" s="554">
        <v>2007</v>
      </c>
      <c r="F149" s="17"/>
      <c r="G149" s="17"/>
      <c r="H149" s="17"/>
      <c r="I149" s="17"/>
      <c r="J149" s="17">
        <f t="shared" si="5"/>
        <v>0</v>
      </c>
      <c r="K149" s="16"/>
      <c r="L149" s="36"/>
      <c r="M149" s="401" t="s">
        <v>158</v>
      </c>
    </row>
    <row r="150" spans="1:13" ht="15" customHeight="1">
      <c r="A150" s="367"/>
      <c r="B150" s="403" t="s">
        <v>204</v>
      </c>
      <c r="C150" s="549" t="s">
        <v>147</v>
      </c>
      <c r="D150" s="403">
        <f>SUM(J149:J155)</f>
        <v>8340141</v>
      </c>
      <c r="E150" s="422">
        <v>2008</v>
      </c>
      <c r="F150" s="546">
        <v>364566</v>
      </c>
      <c r="G150" s="547"/>
      <c r="H150" s="547"/>
      <c r="I150" s="548">
        <v>2065872</v>
      </c>
      <c r="J150" s="48">
        <f t="shared" si="5"/>
        <v>2430438</v>
      </c>
      <c r="K150" s="472"/>
      <c r="L150" s="49"/>
      <c r="M150" s="402" t="s">
        <v>156</v>
      </c>
    </row>
    <row r="151" spans="1:13" ht="15" customHeight="1">
      <c r="A151" s="367"/>
      <c r="B151" s="329"/>
      <c r="C151" s="549" t="s">
        <v>148</v>
      </c>
      <c r="D151" s="403"/>
      <c r="E151" s="124">
        <v>2009</v>
      </c>
      <c r="F151" s="270">
        <v>655621</v>
      </c>
      <c r="G151" s="93"/>
      <c r="H151" s="93"/>
      <c r="I151" s="269">
        <v>3715188</v>
      </c>
      <c r="J151" s="17">
        <f t="shared" si="5"/>
        <v>4370809</v>
      </c>
      <c r="K151" s="35"/>
      <c r="L151" s="36"/>
      <c r="M151" s="403" t="s">
        <v>157</v>
      </c>
    </row>
    <row r="152" spans="1:13" ht="14.25" customHeight="1">
      <c r="A152" s="367"/>
      <c r="B152" s="329"/>
      <c r="C152" s="549" t="s">
        <v>149</v>
      </c>
      <c r="D152" s="329"/>
      <c r="E152" s="396">
        <v>2010</v>
      </c>
      <c r="F152" s="93">
        <v>189544</v>
      </c>
      <c r="G152" s="93"/>
      <c r="H152" s="93"/>
      <c r="I152" s="269">
        <v>1074085</v>
      </c>
      <c r="J152" s="17">
        <f t="shared" si="5"/>
        <v>1263629</v>
      </c>
      <c r="K152" s="35"/>
      <c r="L152" s="36"/>
      <c r="M152" s="404">
        <v>0.85</v>
      </c>
    </row>
    <row r="153" spans="1:13" ht="14.25" customHeight="1">
      <c r="A153" s="367"/>
      <c r="B153" s="329"/>
      <c r="C153" s="549" t="s">
        <v>267</v>
      </c>
      <c r="D153" s="329"/>
      <c r="E153" s="396">
        <v>2011</v>
      </c>
      <c r="F153" s="93">
        <v>41290</v>
      </c>
      <c r="G153" s="93"/>
      <c r="H153" s="93"/>
      <c r="I153" s="269">
        <v>233975</v>
      </c>
      <c r="J153" s="17">
        <f t="shared" si="5"/>
        <v>275265</v>
      </c>
      <c r="K153" s="35"/>
      <c r="L153" s="36"/>
      <c r="M153" s="42"/>
    </row>
    <row r="154" spans="1:13" ht="13.5" customHeight="1">
      <c r="A154" s="367"/>
      <c r="B154" s="329"/>
      <c r="C154" s="549" t="s">
        <v>150</v>
      </c>
      <c r="D154" s="329"/>
      <c r="E154" s="396">
        <v>2012</v>
      </c>
      <c r="F154" s="93"/>
      <c r="G154" s="93"/>
      <c r="H154" s="93"/>
      <c r="I154" s="269"/>
      <c r="J154" s="17">
        <f t="shared" si="5"/>
        <v>0</v>
      </c>
      <c r="K154" s="35"/>
      <c r="L154" s="36"/>
      <c r="M154" s="366"/>
    </row>
    <row r="155" spans="1:13" ht="12.75" customHeight="1">
      <c r="A155" s="367"/>
      <c r="B155" s="330"/>
      <c r="C155" s="556" t="s">
        <v>151</v>
      </c>
      <c r="D155" s="330"/>
      <c r="E155" s="15">
        <v>2013</v>
      </c>
      <c r="F155" s="17"/>
      <c r="G155" s="17"/>
      <c r="H155" s="17"/>
      <c r="I155" s="17"/>
      <c r="J155" s="17">
        <f t="shared" si="5"/>
        <v>0</v>
      </c>
      <c r="K155" s="16"/>
      <c r="L155" s="18"/>
      <c r="M155" s="48"/>
    </row>
    <row r="156" spans="1:13" ht="15" customHeight="1">
      <c r="A156" s="367"/>
      <c r="B156" s="391"/>
      <c r="C156" s="168"/>
      <c r="D156" s="391"/>
      <c r="E156" s="539">
        <v>2007</v>
      </c>
      <c r="F156" s="166">
        <v>653454</v>
      </c>
      <c r="G156" s="166"/>
      <c r="H156" s="166"/>
      <c r="I156" s="166"/>
      <c r="J156" s="28">
        <f aca="true" t="shared" si="6" ref="J156:J169">SUM(F156:I156)</f>
        <v>653454</v>
      </c>
      <c r="K156" s="27"/>
      <c r="L156" s="125"/>
      <c r="M156" s="168"/>
    </row>
    <row r="157" spans="1:13" ht="15" customHeight="1">
      <c r="A157" s="367"/>
      <c r="B157" s="506" t="s">
        <v>205</v>
      </c>
      <c r="C157" s="170" t="s">
        <v>44</v>
      </c>
      <c r="D157" s="392">
        <f>SUM(J156:J162)</f>
        <v>2000000</v>
      </c>
      <c r="E157" s="344">
        <v>2008</v>
      </c>
      <c r="F157" s="332">
        <v>1346546</v>
      </c>
      <c r="G157" s="166"/>
      <c r="H157" s="166"/>
      <c r="I157" s="166"/>
      <c r="J157" s="28">
        <f t="shared" si="6"/>
        <v>1346546</v>
      </c>
      <c r="K157" s="27"/>
      <c r="L157" s="125"/>
      <c r="M157" s="170"/>
    </row>
    <row r="158" spans="1:13" ht="15" customHeight="1">
      <c r="A158" s="367"/>
      <c r="B158" s="392"/>
      <c r="C158" s="170" t="s">
        <v>45</v>
      </c>
      <c r="D158" s="392"/>
      <c r="E158" s="211">
        <v>2009</v>
      </c>
      <c r="F158" s="166"/>
      <c r="G158" s="166"/>
      <c r="H158" s="166"/>
      <c r="I158" s="166"/>
      <c r="J158" s="28">
        <f t="shared" si="6"/>
        <v>0</v>
      </c>
      <c r="K158" s="27"/>
      <c r="L158" s="125"/>
      <c r="M158" s="170"/>
    </row>
    <row r="159" spans="1:13" ht="15" customHeight="1">
      <c r="A159" s="367"/>
      <c r="B159" s="392"/>
      <c r="C159" s="170"/>
      <c r="D159" s="392"/>
      <c r="E159" s="389">
        <v>2010</v>
      </c>
      <c r="F159" s="166"/>
      <c r="G159" s="166"/>
      <c r="H159" s="166"/>
      <c r="I159" s="166"/>
      <c r="J159" s="28">
        <f t="shared" si="6"/>
        <v>0</v>
      </c>
      <c r="K159" s="27"/>
      <c r="L159" s="125"/>
      <c r="M159" s="170"/>
    </row>
    <row r="160" spans="1:13" ht="15" customHeight="1">
      <c r="A160" s="367"/>
      <c r="B160" s="392"/>
      <c r="C160" s="170"/>
      <c r="D160" s="392"/>
      <c r="E160" s="389">
        <v>2011</v>
      </c>
      <c r="F160" s="166"/>
      <c r="G160" s="166"/>
      <c r="H160" s="166"/>
      <c r="I160" s="166"/>
      <c r="J160" s="28">
        <f t="shared" si="6"/>
        <v>0</v>
      </c>
      <c r="K160" s="27"/>
      <c r="L160" s="125"/>
      <c r="M160" s="170"/>
    </row>
    <row r="161" spans="1:13" ht="15" customHeight="1">
      <c r="A161" s="367"/>
      <c r="B161" s="392"/>
      <c r="C161" s="170"/>
      <c r="D161" s="392"/>
      <c r="E161" s="389">
        <v>2012</v>
      </c>
      <c r="F161" s="166"/>
      <c r="G161" s="166"/>
      <c r="H161" s="166"/>
      <c r="I161" s="166"/>
      <c r="J161" s="28">
        <f t="shared" si="6"/>
        <v>0</v>
      </c>
      <c r="K161" s="27"/>
      <c r="L161" s="86"/>
      <c r="M161" s="170"/>
    </row>
    <row r="162" spans="1:13" ht="15" customHeight="1">
      <c r="A162" s="367"/>
      <c r="B162" s="558"/>
      <c r="C162" s="559"/>
      <c r="D162" s="558"/>
      <c r="E162" s="390">
        <v>2013</v>
      </c>
      <c r="F162" s="167"/>
      <c r="G162" s="167"/>
      <c r="H162" s="167"/>
      <c r="I162" s="167"/>
      <c r="J162" s="28">
        <f t="shared" si="6"/>
        <v>0</v>
      </c>
      <c r="K162" s="6"/>
      <c r="L162" s="387"/>
      <c r="M162" s="559"/>
    </row>
    <row r="163" spans="1:13" ht="15" customHeight="1">
      <c r="A163" s="367"/>
      <c r="B163" s="398"/>
      <c r="C163" s="393"/>
      <c r="D163" s="398"/>
      <c r="E163" s="91">
        <v>2007</v>
      </c>
      <c r="F163" s="388"/>
      <c r="G163" s="388"/>
      <c r="H163" s="388"/>
      <c r="I163" s="388"/>
      <c r="J163" s="17">
        <f t="shared" si="6"/>
        <v>0</v>
      </c>
      <c r="K163" s="16"/>
      <c r="L163" s="36"/>
      <c r="M163" s="272"/>
    </row>
    <row r="164" spans="1:13" ht="15" customHeight="1">
      <c r="A164" s="367"/>
      <c r="B164" s="507" t="s">
        <v>206</v>
      </c>
      <c r="C164" s="394" t="s">
        <v>177</v>
      </c>
      <c r="D164" s="399">
        <f>SUM(J163:J169)</f>
        <v>1300000</v>
      </c>
      <c r="E164" s="91">
        <v>2008</v>
      </c>
      <c r="F164" s="388"/>
      <c r="G164" s="388"/>
      <c r="H164" s="388"/>
      <c r="I164" s="388"/>
      <c r="J164" s="17">
        <f t="shared" si="6"/>
        <v>0</v>
      </c>
      <c r="K164" s="16"/>
      <c r="L164" s="36"/>
      <c r="M164" s="273"/>
    </row>
    <row r="165" spans="1:13" ht="15" customHeight="1">
      <c r="A165" s="367"/>
      <c r="B165" s="399"/>
      <c r="C165" s="394" t="s">
        <v>178</v>
      </c>
      <c r="D165" s="399"/>
      <c r="E165" s="124">
        <v>2009</v>
      </c>
      <c r="F165" s="388"/>
      <c r="G165" s="388"/>
      <c r="H165" s="388"/>
      <c r="I165" s="388"/>
      <c r="J165" s="17">
        <f t="shared" si="6"/>
        <v>0</v>
      </c>
      <c r="K165" s="16"/>
      <c r="L165" s="36"/>
      <c r="M165" s="273"/>
    </row>
    <row r="166" spans="1:13" ht="15" customHeight="1">
      <c r="A166" s="367"/>
      <c r="B166" s="399"/>
      <c r="C166" s="394" t="s">
        <v>97</v>
      </c>
      <c r="D166" s="399"/>
      <c r="E166" s="396">
        <v>2010</v>
      </c>
      <c r="F166" s="388">
        <v>520000</v>
      </c>
      <c r="G166" s="388"/>
      <c r="H166" s="388">
        <v>780000</v>
      </c>
      <c r="I166" s="388"/>
      <c r="J166" s="17">
        <f t="shared" si="6"/>
        <v>1300000</v>
      </c>
      <c r="K166" s="16"/>
      <c r="L166" s="36"/>
      <c r="M166" s="273"/>
    </row>
    <row r="167" spans="1:13" ht="15" customHeight="1">
      <c r="A167" s="367"/>
      <c r="B167" s="399"/>
      <c r="C167" s="394"/>
      <c r="D167" s="399"/>
      <c r="E167" s="396">
        <v>2011</v>
      </c>
      <c r="F167" s="388"/>
      <c r="G167" s="388"/>
      <c r="H167" s="388"/>
      <c r="I167" s="388"/>
      <c r="J167" s="17">
        <f t="shared" si="6"/>
        <v>0</v>
      </c>
      <c r="K167" s="16"/>
      <c r="L167" s="36"/>
      <c r="M167" s="273"/>
    </row>
    <row r="168" spans="1:13" ht="15" customHeight="1">
      <c r="A168" s="367"/>
      <c r="B168" s="399"/>
      <c r="C168" s="394"/>
      <c r="D168" s="399"/>
      <c r="E168" s="396">
        <v>2012</v>
      </c>
      <c r="F168" s="388"/>
      <c r="G168" s="388"/>
      <c r="H168" s="388"/>
      <c r="I168" s="388"/>
      <c r="J168" s="17">
        <f t="shared" si="6"/>
        <v>0</v>
      </c>
      <c r="K168" s="16"/>
      <c r="L168" s="36"/>
      <c r="M168" s="273"/>
    </row>
    <row r="169" spans="1:13" ht="15" customHeight="1">
      <c r="A169" s="367"/>
      <c r="B169" s="400"/>
      <c r="C169" s="395"/>
      <c r="D169" s="400"/>
      <c r="E169" s="397">
        <v>2013</v>
      </c>
      <c r="F169" s="388"/>
      <c r="G169" s="388"/>
      <c r="H169" s="388"/>
      <c r="I169" s="388"/>
      <c r="J169" s="17">
        <f t="shared" si="6"/>
        <v>0</v>
      </c>
      <c r="K169" s="16"/>
      <c r="L169" s="18"/>
      <c r="M169" s="286"/>
    </row>
    <row r="170" spans="4:12" ht="15" customHeight="1">
      <c r="D170" s="337">
        <f>SUM(F170:I170)</f>
        <v>2277654</v>
      </c>
      <c r="E170" s="300">
        <v>2007</v>
      </c>
      <c r="F170" s="62">
        <f>SUM(F9,F16,F23,F30,F37,F44,F51,F58,F149,F156,F163)</f>
        <v>2277654</v>
      </c>
      <c r="G170" s="62">
        <f>SUM(G9,G16,G23,G30,G37,G44,G51,G58,G149,G156,G163)</f>
        <v>0</v>
      </c>
      <c r="H170" s="62">
        <f>SUM(H9,H16,H23,H30,H37,H44,H51,H58,H149,H156,H163)</f>
        <v>0</v>
      </c>
      <c r="I170" s="62">
        <f>SUM(I9,I16,I23,I30,I37,I44,I51,I58,I149,I156,I163)</f>
        <v>0</v>
      </c>
      <c r="J170" s="62">
        <f>SUM(J9,J16,J23,J30,J37,J44,J51,J58,J149,J156,J163)</f>
        <v>2277654</v>
      </c>
      <c r="K170" s="62"/>
      <c r="L170" s="110"/>
    </row>
    <row r="171" spans="3:12" ht="15" customHeight="1">
      <c r="C171" s="61" t="s">
        <v>13</v>
      </c>
      <c r="D171" s="323">
        <f aca="true" t="shared" si="7" ref="D171:D176">SUM(F171:I171)</f>
        <v>9963784</v>
      </c>
      <c r="E171" s="300">
        <v>2008</v>
      </c>
      <c r="F171" s="110">
        <f>SUM(F10,F17,F24,F31,F38,F45,F52,F59,F150,F157,F164)</f>
        <v>6277912</v>
      </c>
      <c r="G171" s="62">
        <f aca="true" t="shared" si="8" ref="F171:J176">SUM(G10,G17,G24,G31,G38,G45,G52,G59,G150,G157,G164)</f>
        <v>0</v>
      </c>
      <c r="H171" s="62">
        <f t="shared" si="8"/>
        <v>1300000</v>
      </c>
      <c r="I171" s="62">
        <f t="shared" si="8"/>
        <v>2385872</v>
      </c>
      <c r="J171" s="62">
        <f t="shared" si="8"/>
        <v>9963784</v>
      </c>
      <c r="K171" s="62"/>
      <c r="L171" s="110"/>
    </row>
    <row r="172" spans="3:12" ht="15" customHeight="1">
      <c r="C172" s="61"/>
      <c r="D172" s="323">
        <f t="shared" si="7"/>
        <v>9920809</v>
      </c>
      <c r="E172" s="301">
        <v>2009</v>
      </c>
      <c r="F172" s="62">
        <f t="shared" si="8"/>
        <v>2598121</v>
      </c>
      <c r="G172" s="62">
        <f t="shared" si="8"/>
        <v>0</v>
      </c>
      <c r="H172" s="62">
        <f t="shared" si="8"/>
        <v>3607500</v>
      </c>
      <c r="I172" s="62">
        <f t="shared" si="8"/>
        <v>3715188</v>
      </c>
      <c r="J172" s="62">
        <f t="shared" si="8"/>
        <v>9920809</v>
      </c>
      <c r="K172" s="62"/>
      <c r="L172" s="110"/>
    </row>
    <row r="173" spans="3:12" ht="15" customHeight="1">
      <c r="C173" s="61">
        <f>SUM(D10,D17,D24,D31,D38,D45,D52,D59,D150,D157,D164)</f>
        <v>33886916</v>
      </c>
      <c r="D173" s="323">
        <f t="shared" si="7"/>
        <v>8977604</v>
      </c>
      <c r="E173" s="279">
        <v>2010</v>
      </c>
      <c r="F173" s="62">
        <f t="shared" si="8"/>
        <v>2954435.25</v>
      </c>
      <c r="G173" s="62">
        <f t="shared" si="8"/>
        <v>0</v>
      </c>
      <c r="H173" s="62">
        <f t="shared" si="8"/>
        <v>4949083.75</v>
      </c>
      <c r="I173" s="62">
        <f t="shared" si="8"/>
        <v>1074085</v>
      </c>
      <c r="J173" s="62">
        <f t="shared" si="8"/>
        <v>8977604</v>
      </c>
      <c r="K173" s="62"/>
      <c r="L173" s="110"/>
    </row>
    <row r="174" spans="4:12" ht="15" customHeight="1">
      <c r="D174" s="323">
        <f t="shared" si="7"/>
        <v>275265</v>
      </c>
      <c r="E174" s="279">
        <v>2011</v>
      </c>
      <c r="F174" s="62">
        <f t="shared" si="8"/>
        <v>41290</v>
      </c>
      <c r="G174" s="62">
        <f t="shared" si="8"/>
        <v>0</v>
      </c>
      <c r="H174" s="62">
        <f t="shared" si="8"/>
        <v>0</v>
      </c>
      <c r="I174" s="62">
        <f t="shared" si="8"/>
        <v>233975</v>
      </c>
      <c r="J174" s="62">
        <f t="shared" si="8"/>
        <v>275265</v>
      </c>
      <c r="K174" s="62"/>
      <c r="L174" s="110"/>
    </row>
    <row r="175" spans="4:12" ht="15" customHeight="1">
      <c r="D175" s="323">
        <f t="shared" si="7"/>
        <v>1000000</v>
      </c>
      <c r="E175" s="279">
        <v>2012</v>
      </c>
      <c r="F175" s="62">
        <f t="shared" si="8"/>
        <v>300000</v>
      </c>
      <c r="G175" s="62">
        <f t="shared" si="8"/>
        <v>0</v>
      </c>
      <c r="H175" s="62">
        <f t="shared" si="8"/>
        <v>700000</v>
      </c>
      <c r="I175" s="62">
        <f t="shared" si="8"/>
        <v>0</v>
      </c>
      <c r="J175" s="62">
        <f t="shared" si="8"/>
        <v>1000000</v>
      </c>
      <c r="K175" s="62"/>
      <c r="L175" s="110"/>
    </row>
    <row r="176" spans="4:12" ht="15" customHeight="1">
      <c r="D176" s="323">
        <f t="shared" si="7"/>
        <v>1400000</v>
      </c>
      <c r="E176" s="279">
        <v>2013</v>
      </c>
      <c r="F176" s="62">
        <f t="shared" si="8"/>
        <v>700000</v>
      </c>
      <c r="G176" s="62">
        <f t="shared" si="8"/>
        <v>0</v>
      </c>
      <c r="H176" s="62">
        <f t="shared" si="8"/>
        <v>700000</v>
      </c>
      <c r="I176" s="62">
        <f t="shared" si="8"/>
        <v>0</v>
      </c>
      <c r="J176" s="62">
        <f t="shared" si="8"/>
        <v>1400000</v>
      </c>
      <c r="K176" s="62"/>
      <c r="L176" s="62"/>
    </row>
    <row r="177" spans="3:12" ht="15" customHeight="1">
      <c r="C177" s="64" t="s">
        <v>20</v>
      </c>
      <c r="D177" s="323">
        <f>SUM(D170:D176)</f>
        <v>33815116</v>
      </c>
      <c r="E177" s="62"/>
      <c r="F177" s="62">
        <f>SUM(F170:F176)</f>
        <v>15149412.25</v>
      </c>
      <c r="G177" s="62">
        <f>SUM(G170:G176)</f>
        <v>0</v>
      </c>
      <c r="H177" s="62">
        <f>SUM(H170:H176)</f>
        <v>11256583.75</v>
      </c>
      <c r="I177" s="62">
        <f>SUM(I170:I176)</f>
        <v>7409120</v>
      </c>
      <c r="J177" s="62">
        <f>SUM(J170:J176)</f>
        <v>33815116</v>
      </c>
      <c r="K177" s="62"/>
      <c r="L177" s="110"/>
    </row>
  </sheetData>
  <mergeCells count="3">
    <mergeCell ref="I1:M1"/>
    <mergeCell ref="D5:H5"/>
    <mergeCell ref="B3:M3"/>
  </mergeCells>
  <printOptions/>
  <pageMargins left="0.7874015748031497" right="0.7874015748031497" top="0.984251968503937" bottom="0.787401574803149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I15" sqref="I15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25.57421875" style="0" customWidth="1"/>
    <col min="4" max="4" width="14.421875" style="0" customWidth="1"/>
    <col min="5" max="5" width="13.28125" style="0" customWidth="1"/>
    <col min="6" max="6" width="10.28125" style="0" customWidth="1"/>
    <col min="7" max="7" width="11.140625" style="0" customWidth="1"/>
    <col min="8" max="8" width="10.57421875" style="0" customWidth="1"/>
    <col min="9" max="9" width="7.421875" style="0" customWidth="1"/>
    <col min="10" max="10" width="10.28125" style="0" customWidth="1"/>
    <col min="11" max="11" width="10.140625" style="0" customWidth="1"/>
    <col min="12" max="12" width="4.57421875" style="0" customWidth="1"/>
    <col min="13" max="13" width="8.28125" style="0" customWidth="1"/>
    <col min="14" max="16384" width="8.8515625" style="0" customWidth="1"/>
  </cols>
  <sheetData>
    <row r="1" spans="2:7" ht="12.75">
      <c r="B1" s="65"/>
      <c r="C1" s="65"/>
      <c r="D1" s="65"/>
      <c r="E1" s="65"/>
      <c r="F1" s="65"/>
      <c r="G1" s="65"/>
    </row>
    <row r="2" spans="2:7" ht="12.75">
      <c r="B2" s="65"/>
      <c r="C2" s="65"/>
      <c r="D2" s="65"/>
      <c r="E2" s="65"/>
      <c r="F2" s="65"/>
      <c r="G2" s="65"/>
    </row>
    <row r="3" spans="2:13" ht="18.75">
      <c r="B3" s="575" t="s">
        <v>40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2:7" ht="12.75">
      <c r="B4" s="65"/>
      <c r="C4" s="65"/>
      <c r="D4" s="65"/>
      <c r="E4" s="65"/>
      <c r="F4" s="65"/>
      <c r="G4" s="65"/>
    </row>
    <row r="5" spans="2:7" ht="12.75">
      <c r="B5" s="65"/>
      <c r="C5" s="65"/>
      <c r="D5" s="65"/>
      <c r="E5" s="65"/>
      <c r="F5" s="65"/>
      <c r="G5" s="65"/>
    </row>
    <row r="6" spans="2:7" ht="12.75">
      <c r="B6" s="65"/>
      <c r="C6" s="65"/>
      <c r="D6" s="65"/>
      <c r="E6" s="65"/>
      <c r="F6" s="65"/>
      <c r="G6" s="65"/>
    </row>
    <row r="7" spans="2:9" ht="15" customHeight="1">
      <c r="B7" s="164"/>
      <c r="C7" s="65"/>
      <c r="D7" s="65"/>
      <c r="E7" s="65"/>
      <c r="F7" s="68"/>
      <c r="G7" s="69" t="s">
        <v>1</v>
      </c>
      <c r="H7" s="69"/>
      <c r="I7" s="70"/>
    </row>
    <row r="8" spans="2:13" ht="15" customHeight="1">
      <c r="B8" s="165" t="s">
        <v>2</v>
      </c>
      <c r="C8" s="162" t="s">
        <v>3</v>
      </c>
      <c r="D8" s="142" t="s">
        <v>16</v>
      </c>
      <c r="E8" s="142" t="s">
        <v>17</v>
      </c>
      <c r="F8" s="142" t="s">
        <v>4</v>
      </c>
      <c r="G8" s="142" t="s">
        <v>5</v>
      </c>
      <c r="H8" s="142" t="s">
        <v>162</v>
      </c>
      <c r="I8" s="142" t="s">
        <v>6</v>
      </c>
      <c r="J8" s="75" t="s">
        <v>7</v>
      </c>
      <c r="K8" s="131" t="s">
        <v>8</v>
      </c>
      <c r="L8" s="6" t="s">
        <v>9</v>
      </c>
      <c r="M8" s="76" t="s">
        <v>10</v>
      </c>
    </row>
    <row r="9" spans="2:13" ht="15" customHeight="1">
      <c r="B9" s="144"/>
      <c r="C9" s="37"/>
      <c r="D9" s="37"/>
      <c r="E9" s="91">
        <v>2007</v>
      </c>
      <c r="F9" s="17"/>
      <c r="G9" s="17"/>
      <c r="H9" s="17"/>
      <c r="I9" s="17"/>
      <c r="J9" s="17">
        <f aca="true" t="shared" si="0" ref="J9:J15">SUM(F9:I9)</f>
        <v>0</v>
      </c>
      <c r="K9" s="16"/>
      <c r="L9" s="36"/>
      <c r="M9" s="37"/>
    </row>
    <row r="10" spans="2:13" ht="15" customHeight="1">
      <c r="B10" s="479" t="s">
        <v>196</v>
      </c>
      <c r="C10" s="92" t="s">
        <v>185</v>
      </c>
      <c r="D10" s="145">
        <f>SUM(J9:J15)</f>
        <v>12000000</v>
      </c>
      <c r="E10" s="91">
        <v>2008</v>
      </c>
      <c r="F10" s="17"/>
      <c r="G10" s="17"/>
      <c r="H10" s="17"/>
      <c r="I10" s="17"/>
      <c r="J10" s="17">
        <f t="shared" si="0"/>
        <v>0</v>
      </c>
      <c r="K10" s="16"/>
      <c r="L10" s="36"/>
      <c r="M10" s="92"/>
    </row>
    <row r="11" spans="2:13" ht="15" customHeight="1">
      <c r="B11" s="145"/>
      <c r="C11" s="92" t="s">
        <v>186</v>
      </c>
      <c r="D11" s="145"/>
      <c r="E11" s="124">
        <v>2009</v>
      </c>
      <c r="F11" s="17"/>
      <c r="G11" s="17"/>
      <c r="H11" s="17"/>
      <c r="I11" s="17"/>
      <c r="J11" s="17">
        <f t="shared" si="0"/>
        <v>0</v>
      </c>
      <c r="K11" s="16"/>
      <c r="L11" s="36"/>
      <c r="M11" s="42"/>
    </row>
    <row r="12" spans="2:13" ht="15" customHeight="1">
      <c r="B12" s="145"/>
      <c r="C12" s="92" t="s">
        <v>187</v>
      </c>
      <c r="D12" s="42"/>
      <c r="E12" s="15">
        <v>2010</v>
      </c>
      <c r="F12" s="17"/>
      <c r="G12" s="17"/>
      <c r="H12" s="17"/>
      <c r="I12" s="17"/>
      <c r="J12" s="17">
        <f>SUM(F12:I12)</f>
        <v>0</v>
      </c>
      <c r="K12" s="16"/>
      <c r="L12" s="36"/>
      <c r="M12" s="42"/>
    </row>
    <row r="13" spans="2:13" ht="15" customHeight="1">
      <c r="B13" s="145"/>
      <c r="C13" s="42"/>
      <c r="D13" s="42"/>
      <c r="E13" s="15">
        <v>2011</v>
      </c>
      <c r="F13" s="17"/>
      <c r="G13" s="17"/>
      <c r="H13" s="17"/>
      <c r="I13" s="17"/>
      <c r="J13" s="17">
        <f>SUM(F13:I13)</f>
        <v>0</v>
      </c>
      <c r="K13" s="16"/>
      <c r="L13" s="36"/>
      <c r="M13" s="42"/>
    </row>
    <row r="14" spans="2:13" ht="15" customHeight="1">
      <c r="B14" s="145"/>
      <c r="C14" s="42"/>
      <c r="D14" s="42"/>
      <c r="E14" s="15">
        <v>2012</v>
      </c>
      <c r="F14" s="17">
        <v>3000000</v>
      </c>
      <c r="G14" s="17"/>
      <c r="H14" s="17">
        <v>3000000</v>
      </c>
      <c r="I14" s="17"/>
      <c r="J14" s="17">
        <f t="shared" si="0"/>
        <v>6000000</v>
      </c>
      <c r="K14" s="16"/>
      <c r="L14" s="36"/>
      <c r="M14" s="42"/>
    </row>
    <row r="15" spans="2:13" ht="15" customHeight="1">
      <c r="B15" s="163"/>
      <c r="C15" s="48"/>
      <c r="D15" s="48"/>
      <c r="E15" s="15">
        <v>2013</v>
      </c>
      <c r="F15" s="17">
        <v>3000000</v>
      </c>
      <c r="G15" s="17"/>
      <c r="H15" s="17">
        <v>3000000</v>
      </c>
      <c r="I15" s="17"/>
      <c r="J15" s="17">
        <f t="shared" si="0"/>
        <v>6000000</v>
      </c>
      <c r="K15" s="16"/>
      <c r="L15" s="36"/>
      <c r="M15" s="48"/>
    </row>
    <row r="16" spans="4:12" ht="15" customHeight="1">
      <c r="D16" s="62">
        <f>SUM(F16:I16)</f>
        <v>0</v>
      </c>
      <c r="E16" s="51">
        <v>2007</v>
      </c>
      <c r="F16" s="62">
        <f>SUM(F9)</f>
        <v>0</v>
      </c>
      <c r="G16" s="62">
        <f>SUM(G9)</f>
        <v>0</v>
      </c>
      <c r="H16" s="62">
        <f>SUM(H9)</f>
        <v>0</v>
      </c>
      <c r="I16" s="62">
        <f>SUM(I9)</f>
        <v>0</v>
      </c>
      <c r="J16" s="62">
        <f>SUM(J9)</f>
        <v>0</v>
      </c>
      <c r="K16" s="62"/>
      <c r="L16" s="125"/>
    </row>
    <row r="17" spans="3:12" ht="15" customHeight="1">
      <c r="C17" s="61" t="s">
        <v>13</v>
      </c>
      <c r="D17" s="62">
        <f aca="true" t="shared" si="1" ref="D17:D22">SUM(F17:I17)</f>
        <v>0</v>
      </c>
      <c r="E17" s="206">
        <v>2008</v>
      </c>
      <c r="F17" s="62">
        <f aca="true" t="shared" si="2" ref="F17:J22">SUM(F10)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/>
      <c r="L17" s="125"/>
    </row>
    <row r="18" spans="3:12" ht="15" customHeight="1">
      <c r="C18" s="61"/>
      <c r="D18" s="62">
        <f t="shared" si="1"/>
        <v>0</v>
      </c>
      <c r="E18" s="211">
        <v>2009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2">
        <f t="shared" si="2"/>
        <v>0</v>
      </c>
      <c r="K18" s="62"/>
      <c r="L18" s="125"/>
    </row>
    <row r="19" spans="3:12" ht="15" customHeight="1">
      <c r="C19" s="61">
        <f>SUM(D10)</f>
        <v>12000000</v>
      </c>
      <c r="D19" s="62">
        <f t="shared" si="1"/>
        <v>0</v>
      </c>
      <c r="E19" s="205">
        <v>2010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/>
      <c r="L19" s="125"/>
    </row>
    <row r="20" spans="4:12" ht="15" customHeight="1">
      <c r="D20" s="62">
        <f t="shared" si="1"/>
        <v>0</v>
      </c>
      <c r="E20" s="205">
        <v>2011</v>
      </c>
      <c r="F20" s="62">
        <f t="shared" si="2"/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/>
      <c r="L20" s="125"/>
    </row>
    <row r="21" spans="4:12" ht="15" customHeight="1">
      <c r="D21" s="62">
        <f t="shared" si="1"/>
        <v>6000000</v>
      </c>
      <c r="E21" s="205">
        <v>2012</v>
      </c>
      <c r="F21" s="62">
        <f t="shared" si="2"/>
        <v>3000000</v>
      </c>
      <c r="G21" s="62">
        <f t="shared" si="2"/>
        <v>0</v>
      </c>
      <c r="H21" s="62">
        <f t="shared" si="2"/>
        <v>3000000</v>
      </c>
      <c r="I21" s="62">
        <f t="shared" si="2"/>
        <v>0</v>
      </c>
      <c r="J21" s="62">
        <f t="shared" si="2"/>
        <v>6000000</v>
      </c>
      <c r="K21" s="62"/>
      <c r="L21" s="125"/>
    </row>
    <row r="22" spans="4:12" ht="15" customHeight="1">
      <c r="D22" s="62">
        <f t="shared" si="1"/>
        <v>6000000</v>
      </c>
      <c r="E22" s="205">
        <v>2013</v>
      </c>
      <c r="F22" s="62">
        <f t="shared" si="2"/>
        <v>3000000</v>
      </c>
      <c r="G22" s="62">
        <f t="shared" si="2"/>
        <v>0</v>
      </c>
      <c r="H22" s="62">
        <f t="shared" si="2"/>
        <v>3000000</v>
      </c>
      <c r="I22" s="62">
        <f t="shared" si="2"/>
        <v>0</v>
      </c>
      <c r="J22" s="62">
        <f t="shared" si="2"/>
        <v>6000000</v>
      </c>
      <c r="K22" s="62"/>
      <c r="L22" s="27"/>
    </row>
    <row r="23" spans="3:12" ht="15" customHeight="1">
      <c r="C23" s="64" t="s">
        <v>20</v>
      </c>
      <c r="D23" s="62">
        <f>SUM(D16:D22)</f>
        <v>12000000</v>
      </c>
      <c r="E23" s="62"/>
      <c r="F23" s="62">
        <f>SUM(F16:F22)</f>
        <v>6000000</v>
      </c>
      <c r="G23" s="62">
        <f>SUM(G16:G22)</f>
        <v>0</v>
      </c>
      <c r="H23" s="62">
        <f>SUM(H16:H22)</f>
        <v>6000000</v>
      </c>
      <c r="I23" s="62">
        <f>SUM(I16:I22)</f>
        <v>0</v>
      </c>
      <c r="J23" s="62">
        <f>SUM(J16:J22)</f>
        <v>12000000</v>
      </c>
      <c r="K23" s="62"/>
      <c r="L23" s="125"/>
    </row>
  </sheetData>
  <mergeCells count="1">
    <mergeCell ref="B3:M3"/>
  </mergeCells>
  <printOptions/>
  <pageMargins left="0.75" right="0.75" top="1" bottom="1" header="0.5" footer="0.5"/>
  <pageSetup firstPageNumber="2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Hopcia</dc:creator>
  <cp:keywords/>
  <dc:description/>
  <cp:lastModifiedBy>asilecka</cp:lastModifiedBy>
  <cp:lastPrinted>2007-12-27T13:19:14Z</cp:lastPrinted>
  <dcterms:created xsi:type="dcterms:W3CDTF">2005-08-25T05:44:30Z</dcterms:created>
  <dcterms:modified xsi:type="dcterms:W3CDTF">2008-01-02T08:06:32Z</dcterms:modified>
  <cp:category/>
  <cp:version/>
  <cp:contentType/>
  <cp:contentStatus/>
</cp:coreProperties>
</file>