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41" windowWidth="11940" windowHeight="6195" activeTab="0"/>
  </bookViews>
  <sheets>
    <sheet name="rozbiórki" sheetId="1" r:id="rId1"/>
  </sheets>
  <definedNames>
    <definedName name="_xlnm.Print_Area" localSheetId="0">'rozbiórki'!$A$2:$Q$29</definedName>
  </definedNames>
  <calcPr fullCalcOnLoad="1"/>
</workbook>
</file>

<file path=xl/sharedStrings.xml><?xml version="1.0" encoding="utf-8"?>
<sst xmlns="http://schemas.openxmlformats.org/spreadsheetml/2006/main" count="63" uniqueCount="44">
  <si>
    <t>ADRES</t>
  </si>
  <si>
    <t>CEGIELNA 7</t>
  </si>
  <si>
    <t>KASZTELAŃSKA 45</t>
  </si>
  <si>
    <t>RYBNICKA 16</t>
  </si>
  <si>
    <t>WAŁOWA 32</t>
  </si>
  <si>
    <t>Lp</t>
  </si>
  <si>
    <t>Uwagi</t>
  </si>
  <si>
    <t>Stan na 31 sierpnia 2006r.</t>
  </si>
  <si>
    <t>Z</t>
  </si>
  <si>
    <t>R</t>
  </si>
  <si>
    <t xml:space="preserve">Typowanie </t>
  </si>
  <si>
    <t>Powierzchnia mieszkalna    m2</t>
  </si>
  <si>
    <t>Powierzchnia socjalna      m2</t>
  </si>
  <si>
    <t>Powierzchnia użytkowa        m2</t>
  </si>
  <si>
    <t>Rok</t>
  </si>
  <si>
    <t>ROM</t>
  </si>
  <si>
    <t>Ocena stanu technicznego</t>
  </si>
  <si>
    <t>Zestawienie budynków komunalnych przeznaczonych do rozbiórki</t>
  </si>
  <si>
    <t>Ilość lokali mieszkalnych szt.</t>
  </si>
  <si>
    <t>Ilość lokali socjalnych    szt.</t>
  </si>
  <si>
    <t>Ilość lokali użytkowych szt</t>
  </si>
  <si>
    <t>bud.opróżn.</t>
  </si>
  <si>
    <t>nakaz opróżn.</t>
  </si>
  <si>
    <t>SZEROKA 10</t>
  </si>
  <si>
    <t>ŚW.MIKOŁAJA 8</t>
  </si>
  <si>
    <t>WAŁOWA 24</t>
  </si>
  <si>
    <t>Lp.</t>
  </si>
  <si>
    <t>RK + R*</t>
  </si>
  <si>
    <t>Szacunkowy koszt robót rozbiórkowych</t>
  </si>
  <si>
    <t>5 (2)</t>
  </si>
  <si>
    <t>9 (1)</t>
  </si>
  <si>
    <t>ROZBIÓRKI BUDYNKÓW KOMUNALNYCH ROK 2007</t>
  </si>
  <si>
    <t>ROZBIÓRKI BUDYNKÓW KOMUNALNYCH ROK 2008</t>
  </si>
  <si>
    <t>ROZBIÓRKI BUDYNKÓW PRYWATNYCH ROK 2008</t>
  </si>
  <si>
    <t>ROZBIÓRKI BUDYNKÓW KOMUNALNYCH I PRYWATNYCH ROK 2008</t>
  </si>
  <si>
    <t>ROZBIÓRKI BUDYNKÓW KOMUNALNYCH ROK 2009</t>
  </si>
  <si>
    <t>Powierzchnia ogółem                        m2</t>
  </si>
  <si>
    <t>NARUTOWICZA 20                     - oficyna prawa</t>
  </si>
  <si>
    <t>KASZTELAŃSKA 22</t>
  </si>
  <si>
    <t>ROZBIÓRKI  BUDYNKÓW KOMUNALNYCH LATA 2007-2011</t>
  </si>
  <si>
    <t>ROZBIÓRKI  BUDYNKÓW PRYWATNYCH LATA 2007-2011</t>
  </si>
  <si>
    <t>ROZBIÓRKI BUDYNKÓW  KOMUNALNYCH I PRYWATNYCH LATA 2007-2011</t>
  </si>
  <si>
    <r>
      <t xml:space="preserve">PLAN ROZBIÓREK  NA LATA 2007-2011  </t>
    </r>
    <r>
      <rPr>
        <i/>
        <vertAlign val="subscript"/>
        <sz val="16"/>
        <rFont val="Times New Roman"/>
        <family val="1"/>
      </rPr>
      <t xml:space="preserve">                                                                                                          Z PODZIAŁEM NA BUDYNKI KOMINALNE I PRYWATNE</t>
    </r>
  </si>
  <si>
    <t>liczba lokali     szt.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</si>
</sst>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0_ ;\-#,##0.00\ "/>
    <numFmt numFmtId="170" formatCode="#,##0.00\ _z_ł"/>
    <numFmt numFmtId="171" formatCode="#,##0.0"/>
  </numFmts>
  <fonts count="13">
    <font>
      <sz val="10"/>
      <name val="Arial CE"/>
      <family val="0"/>
    </font>
    <font>
      <vertAlign val="subscript"/>
      <sz val="14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vertAlign val="subscript"/>
      <sz val="12"/>
      <name val="Arial"/>
      <family val="2"/>
    </font>
    <font>
      <i/>
      <vertAlign val="subscript"/>
      <sz val="16"/>
      <name val="Times New Roman"/>
      <family val="1"/>
    </font>
    <font>
      <b/>
      <i/>
      <vertAlign val="subscript"/>
      <sz val="16"/>
      <name val="Times New Roman"/>
      <family val="1"/>
    </font>
    <font>
      <i/>
      <vertAlign val="subscript"/>
      <sz val="9"/>
      <name val="Garamond"/>
      <family val="1"/>
    </font>
    <font>
      <b/>
      <vertAlign val="subscript"/>
      <sz val="9"/>
      <name val="Garamond"/>
      <family val="1"/>
    </font>
    <font>
      <b/>
      <i/>
      <vertAlign val="subscript"/>
      <sz val="9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43" fontId="5" fillId="0" borderId="1" xfId="15" applyNumberFormat="1" applyFont="1" applyBorder="1" applyAlignment="1">
      <alignment vertical="center"/>
    </xf>
    <xf numFmtId="168" fontId="5" fillId="0" borderId="1" xfId="0" applyNumberFormat="1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Border="1" applyAlignment="1">
      <alignment vertical="center" wrapText="1"/>
    </xf>
    <xf numFmtId="43" fontId="5" fillId="0" borderId="2" xfId="15" applyNumberFormat="1" applyFont="1" applyBorder="1" applyAlignment="1">
      <alignment vertical="center"/>
    </xf>
    <xf numFmtId="168" fontId="5" fillId="0" borderId="2" xfId="0" applyNumberFormat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3" fontId="5" fillId="0" borderId="1" xfId="15" applyNumberFormat="1" applyFont="1" applyFill="1" applyBorder="1" applyAlignment="1">
      <alignment vertical="center"/>
    </xf>
    <xf numFmtId="168" fontId="5" fillId="0" borderId="1" xfId="0" applyNumberFormat="1" applyFont="1" applyFill="1" applyBorder="1" applyAlignment="1">
      <alignment horizontal="right" vertical="center"/>
    </xf>
    <xf numFmtId="168" fontId="5" fillId="0" borderId="1" xfId="0" applyNumberFormat="1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43" fontId="11" fillId="0" borderId="0" xfId="15" applyFont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11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2" fontId="12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0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0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170" fontId="5" fillId="0" borderId="2" xfId="0" applyNumberFormat="1" applyFont="1" applyBorder="1" applyAlignment="1">
      <alignment vertical="center"/>
    </xf>
    <xf numFmtId="170" fontId="5" fillId="0" borderId="1" xfId="0" applyNumberFormat="1" applyFont="1" applyFill="1" applyBorder="1" applyAlignment="1">
      <alignment vertical="center"/>
    </xf>
    <xf numFmtId="170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43" fontId="5" fillId="0" borderId="2" xfId="15" applyNumberFormat="1" applyFont="1" applyFill="1" applyBorder="1" applyAlignment="1">
      <alignment vertical="center"/>
    </xf>
    <xf numFmtId="168" fontId="5" fillId="0" borderId="2" xfId="0" applyNumberFormat="1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vertical="center"/>
    </xf>
    <xf numFmtId="0" fontId="5" fillId="0" borderId="4" xfId="0" applyNumberFormat="1" applyFont="1" applyBorder="1" applyAlignment="1">
      <alignment horizontal="center" vertical="center" wrapText="1"/>
    </xf>
    <xf numFmtId="170" fontId="4" fillId="2" borderId="5" xfId="0" applyNumberFormat="1" applyFont="1" applyFill="1" applyBorder="1" applyAlignment="1">
      <alignment vertical="center"/>
    </xf>
    <xf numFmtId="170" fontId="4" fillId="2" borderId="5" xfId="0" applyNumberFormat="1" applyFont="1" applyFill="1" applyBorder="1" applyAlignment="1">
      <alignment horizontal="right" vertical="center" wrapText="1"/>
    </xf>
    <xf numFmtId="170" fontId="4" fillId="2" borderId="5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vertical="center"/>
    </xf>
    <xf numFmtId="0" fontId="4" fillId="2" borderId="8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2" borderId="8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B2">
      <selection activeCell="A2" sqref="A2:Q29"/>
    </sheetView>
  </sheetViews>
  <sheetFormatPr defaultColWidth="9.00390625" defaultRowHeight="12.75"/>
  <cols>
    <col min="1" max="1" width="5.75390625" style="42" hidden="1" customWidth="1"/>
    <col min="2" max="2" width="3.75390625" style="42" customWidth="1"/>
    <col min="3" max="3" width="24.375" style="42" customWidth="1"/>
    <col min="4" max="4" width="6.125" style="59" customWidth="1"/>
    <col min="5" max="5" width="14.00390625" style="42" customWidth="1"/>
    <col min="6" max="6" width="9.25390625" style="42" bestFit="1" customWidth="1"/>
    <col min="7" max="7" width="13.75390625" style="42" hidden="1" customWidth="1"/>
    <col min="8" max="8" width="15.375" style="42" hidden="1" customWidth="1"/>
    <col min="9" max="9" width="10.25390625" style="42" hidden="1" customWidth="1"/>
    <col min="10" max="10" width="12.25390625" style="42" hidden="1" customWidth="1"/>
    <col min="11" max="11" width="10.25390625" style="42" hidden="1" customWidth="1"/>
    <col min="12" max="12" width="12.375" style="42" hidden="1" customWidth="1"/>
    <col min="13" max="13" width="7.875" style="42" hidden="1" customWidth="1"/>
    <col min="14" max="14" width="0" style="42" hidden="1" customWidth="1"/>
    <col min="15" max="15" width="11.75390625" style="42" hidden="1" customWidth="1"/>
    <col min="16" max="16" width="7.25390625" style="42" customWidth="1"/>
    <col min="17" max="17" width="14.375" style="42" customWidth="1"/>
    <col min="18" max="16384" width="9.125" style="42" customWidth="1"/>
  </cols>
  <sheetData>
    <row r="1" spans="1:16" ht="13.5" hidden="1">
      <c r="A1" s="39"/>
      <c r="B1" s="39"/>
      <c r="C1" s="40" t="s">
        <v>17</v>
      </c>
      <c r="D1" s="41"/>
      <c r="F1" s="43"/>
      <c r="G1" s="40"/>
      <c r="H1" s="44"/>
      <c r="I1" s="44"/>
      <c r="J1" s="45"/>
      <c r="K1" s="46"/>
      <c r="M1" s="47" t="s">
        <v>7</v>
      </c>
      <c r="N1" s="48"/>
      <c r="O1" s="49"/>
      <c r="P1" s="49"/>
    </row>
    <row r="2" spans="1:17" s="1" customFormat="1" ht="62.25" customHeight="1">
      <c r="A2" s="89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48">
      <c r="A3" s="32" t="s">
        <v>5</v>
      </c>
      <c r="B3" s="73" t="s">
        <v>26</v>
      </c>
      <c r="C3" s="73" t="s">
        <v>0</v>
      </c>
      <c r="D3" s="73" t="s">
        <v>15</v>
      </c>
      <c r="E3" s="73" t="s">
        <v>36</v>
      </c>
      <c r="F3" s="73" t="s">
        <v>43</v>
      </c>
      <c r="G3" s="73" t="s">
        <v>11</v>
      </c>
      <c r="H3" s="73" t="s">
        <v>18</v>
      </c>
      <c r="I3" s="73" t="s">
        <v>12</v>
      </c>
      <c r="J3" s="73" t="s">
        <v>19</v>
      </c>
      <c r="K3" s="73" t="s">
        <v>13</v>
      </c>
      <c r="L3" s="73" t="s">
        <v>20</v>
      </c>
      <c r="M3" s="73" t="s">
        <v>6</v>
      </c>
      <c r="N3" s="74" t="s">
        <v>16</v>
      </c>
      <c r="O3" s="74" t="s">
        <v>10</v>
      </c>
      <c r="P3" s="74" t="s">
        <v>14</v>
      </c>
      <c r="Q3" s="75" t="s">
        <v>28</v>
      </c>
    </row>
    <row r="4" spans="1:17" ht="12">
      <c r="A4" s="68"/>
      <c r="B4" s="76">
        <v>1</v>
      </c>
      <c r="C4" s="76">
        <v>2</v>
      </c>
      <c r="D4" s="76">
        <v>3</v>
      </c>
      <c r="E4" s="76">
        <v>4</v>
      </c>
      <c r="F4" s="76">
        <v>5</v>
      </c>
      <c r="G4" s="76"/>
      <c r="H4" s="76"/>
      <c r="I4" s="76"/>
      <c r="J4" s="76"/>
      <c r="K4" s="76"/>
      <c r="L4" s="76"/>
      <c r="M4" s="76"/>
      <c r="N4" s="77"/>
      <c r="O4" s="77"/>
      <c r="P4" s="77">
        <v>6</v>
      </c>
      <c r="Q4" s="78">
        <v>7</v>
      </c>
    </row>
    <row r="5" spans="1:17" ht="12">
      <c r="A5" s="17"/>
      <c r="B5" s="17"/>
      <c r="C5" s="17"/>
      <c r="D5" s="13"/>
      <c r="E5" s="33"/>
      <c r="F5" s="33"/>
      <c r="G5" s="33"/>
      <c r="H5" s="33"/>
      <c r="I5" s="33"/>
      <c r="J5" s="33"/>
      <c r="K5" s="33"/>
      <c r="L5" s="33"/>
      <c r="M5" s="33"/>
      <c r="N5" s="34"/>
      <c r="O5" s="34"/>
      <c r="P5" s="35"/>
      <c r="Q5" s="36"/>
    </row>
    <row r="6" spans="1:17" ht="24" customHeight="1">
      <c r="A6" s="17"/>
      <c r="B6" s="17"/>
      <c r="C6" s="91" t="s">
        <v>31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24" customHeight="1">
      <c r="A7" s="15">
        <v>2</v>
      </c>
      <c r="B7" s="5">
        <v>1</v>
      </c>
      <c r="C7" s="14" t="s">
        <v>1</v>
      </c>
      <c r="D7" s="26">
        <v>1</v>
      </c>
      <c r="E7" s="6">
        <f>G7+I7+K7</f>
        <v>204.65</v>
      </c>
      <c r="F7" s="7">
        <f>H7+J7+L7</f>
        <v>4</v>
      </c>
      <c r="G7" s="6">
        <v>204.65</v>
      </c>
      <c r="H7" s="7">
        <v>4</v>
      </c>
      <c r="I7" s="8"/>
      <c r="J7" s="7"/>
      <c r="K7" s="8"/>
      <c r="L7" s="7"/>
      <c r="M7" s="11"/>
      <c r="N7" s="50" t="s">
        <v>8</v>
      </c>
      <c r="O7" s="10" t="s">
        <v>9</v>
      </c>
      <c r="P7" s="10">
        <v>2007</v>
      </c>
      <c r="Q7" s="51">
        <f>205*125</f>
        <v>25625</v>
      </c>
    </row>
    <row r="8" spans="1:17" ht="24">
      <c r="A8" s="15">
        <v>3</v>
      </c>
      <c r="B8" s="5">
        <v>2</v>
      </c>
      <c r="C8" s="4" t="s">
        <v>38</v>
      </c>
      <c r="D8" s="26">
        <v>1</v>
      </c>
      <c r="E8" s="6">
        <f>G8+I8+K8</f>
        <v>686.01</v>
      </c>
      <c r="F8" s="7">
        <f>H8+J8+L8</f>
        <v>15</v>
      </c>
      <c r="G8" s="6">
        <v>623.91</v>
      </c>
      <c r="H8" s="7">
        <v>13</v>
      </c>
      <c r="I8" s="8"/>
      <c r="J8" s="7"/>
      <c r="K8" s="8">
        <v>62.1</v>
      </c>
      <c r="L8" s="7">
        <v>2</v>
      </c>
      <c r="M8" s="11" t="s">
        <v>21</v>
      </c>
      <c r="N8" s="50" t="s">
        <v>8</v>
      </c>
      <c r="O8" s="10" t="s">
        <v>9</v>
      </c>
      <c r="P8" s="10">
        <v>2007</v>
      </c>
      <c r="Q8" s="51">
        <f>690*130</f>
        <v>89700</v>
      </c>
    </row>
    <row r="9" spans="1:17" ht="24">
      <c r="A9" s="15">
        <v>5</v>
      </c>
      <c r="B9" s="5">
        <v>3</v>
      </c>
      <c r="C9" s="3" t="s">
        <v>37</v>
      </c>
      <c r="D9" s="72">
        <v>2</v>
      </c>
      <c r="E9" s="6">
        <v>245.6</v>
      </c>
      <c r="F9" s="7">
        <f>H9+J9+L9</f>
        <v>1</v>
      </c>
      <c r="G9" s="27">
        <v>642.12</v>
      </c>
      <c r="H9" s="29">
        <v>1</v>
      </c>
      <c r="I9" s="30">
        <v>0</v>
      </c>
      <c r="J9" s="29"/>
      <c r="K9" s="30">
        <v>14.57</v>
      </c>
      <c r="L9" s="29"/>
      <c r="M9" s="3" t="s">
        <v>22</v>
      </c>
      <c r="N9" s="52" t="s">
        <v>8</v>
      </c>
      <c r="O9" s="10" t="s">
        <v>27</v>
      </c>
      <c r="P9" s="9">
        <v>2007</v>
      </c>
      <c r="Q9" s="51">
        <f>250*120</f>
        <v>30000</v>
      </c>
    </row>
    <row r="10" spans="1:17" ht="21.75" customHeight="1" thickBot="1">
      <c r="A10" s="15">
        <v>6</v>
      </c>
      <c r="B10" s="5">
        <v>4</v>
      </c>
      <c r="C10" s="18" t="s">
        <v>3</v>
      </c>
      <c r="D10" s="64">
        <v>1</v>
      </c>
      <c r="E10" s="20">
        <f>G10+I10+K10</f>
        <v>169.29</v>
      </c>
      <c r="F10" s="21">
        <f>H10+J10+L10</f>
        <v>5</v>
      </c>
      <c r="G10" s="20">
        <v>169.29</v>
      </c>
      <c r="H10" s="21">
        <v>5</v>
      </c>
      <c r="I10" s="22"/>
      <c r="J10" s="21"/>
      <c r="K10" s="22"/>
      <c r="L10" s="21"/>
      <c r="M10" s="19"/>
      <c r="N10" s="60" t="s">
        <v>8</v>
      </c>
      <c r="O10" s="23" t="s">
        <v>9</v>
      </c>
      <c r="P10" s="23">
        <v>2007</v>
      </c>
      <c r="Q10" s="61">
        <f>170*129</f>
        <v>21930</v>
      </c>
    </row>
    <row r="11" spans="1:17" ht="24" customHeight="1" thickBot="1">
      <c r="A11" s="15"/>
      <c r="B11" s="15"/>
      <c r="C11" s="82" t="s">
        <v>31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71">
        <f>SUM(Q7:Q10)</f>
        <v>167255</v>
      </c>
    </row>
    <row r="12" spans="1:17" ht="24" customHeight="1">
      <c r="A12" s="15"/>
      <c r="B12" s="1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53"/>
    </row>
    <row r="13" spans="1:17" ht="24" customHeight="1">
      <c r="A13" s="17"/>
      <c r="B13" s="17"/>
      <c r="C13" s="91" t="s">
        <v>32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7" ht="24" customHeight="1" thickBot="1">
      <c r="A14" s="5">
        <v>7</v>
      </c>
      <c r="B14" s="5">
        <v>5</v>
      </c>
      <c r="C14" s="18" t="s">
        <v>4</v>
      </c>
      <c r="D14" s="64">
        <v>1</v>
      </c>
      <c r="E14" s="20">
        <f>G14+I14+K14</f>
        <v>72.68</v>
      </c>
      <c r="F14" s="21">
        <f>H14+J14+L14</f>
        <v>3</v>
      </c>
      <c r="G14" s="20">
        <v>58.18</v>
      </c>
      <c r="H14" s="21">
        <v>2</v>
      </c>
      <c r="I14" s="22">
        <v>14.5</v>
      </c>
      <c r="J14" s="21">
        <v>1</v>
      </c>
      <c r="K14" s="22"/>
      <c r="L14" s="21"/>
      <c r="M14" s="19"/>
      <c r="N14" s="60" t="s">
        <v>8</v>
      </c>
      <c r="O14" s="23" t="s">
        <v>9</v>
      </c>
      <c r="P14" s="23">
        <v>2008</v>
      </c>
      <c r="Q14" s="61">
        <f>73*130*1.1</f>
        <v>10439</v>
      </c>
    </row>
    <row r="15" spans="1:17" ht="21.75" customHeight="1" thickBot="1">
      <c r="A15" s="15"/>
      <c r="B15" s="15"/>
      <c r="C15" s="82" t="s">
        <v>32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69">
        <f>SUM(Q14)</f>
        <v>10439</v>
      </c>
    </row>
    <row r="16" spans="1:17" ht="24" customHeight="1">
      <c r="A16" s="15"/>
      <c r="B16" s="88" t="s">
        <v>33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17" ht="24" customHeight="1">
      <c r="A17" s="31"/>
      <c r="B17" s="26">
        <v>6</v>
      </c>
      <c r="C17" s="14" t="s">
        <v>23</v>
      </c>
      <c r="D17" s="26">
        <v>1</v>
      </c>
      <c r="E17" s="27">
        <f aca="true" t="shared" si="0" ref="E17:F19">G17+I17+K17</f>
        <v>259.03999999999996</v>
      </c>
      <c r="F17" s="28" t="s">
        <v>29</v>
      </c>
      <c r="G17" s="27">
        <v>125.53</v>
      </c>
      <c r="H17" s="29">
        <v>3</v>
      </c>
      <c r="I17" s="30"/>
      <c r="J17" s="29"/>
      <c r="K17" s="30">
        <v>133.51</v>
      </c>
      <c r="L17" s="29">
        <v>2</v>
      </c>
      <c r="M17" s="14"/>
      <c r="N17" s="9" t="s">
        <v>8</v>
      </c>
      <c r="O17" s="9" t="s">
        <v>9</v>
      </c>
      <c r="P17" s="9">
        <v>2008</v>
      </c>
      <c r="Q17" s="62">
        <v>30000</v>
      </c>
    </row>
    <row r="18" spans="1:17" ht="24" customHeight="1">
      <c r="A18" s="31"/>
      <c r="B18" s="26">
        <v>7</v>
      </c>
      <c r="C18" s="14" t="s">
        <v>24</v>
      </c>
      <c r="D18" s="26">
        <v>1</v>
      </c>
      <c r="E18" s="27">
        <f t="shared" si="0"/>
        <v>527.91</v>
      </c>
      <c r="F18" s="28" t="s">
        <v>30</v>
      </c>
      <c r="G18" s="27">
        <v>282.94</v>
      </c>
      <c r="H18" s="29">
        <v>8</v>
      </c>
      <c r="I18" s="30"/>
      <c r="J18" s="29"/>
      <c r="K18" s="30">
        <v>244.97</v>
      </c>
      <c r="L18" s="29">
        <v>1</v>
      </c>
      <c r="M18" s="14"/>
      <c r="N18" s="9" t="s">
        <v>8</v>
      </c>
      <c r="O18" s="9" t="s">
        <v>9</v>
      </c>
      <c r="P18" s="9">
        <v>2008</v>
      </c>
      <c r="Q18" s="62">
        <v>50000</v>
      </c>
    </row>
    <row r="19" spans="1:17" ht="24" customHeight="1" thickBot="1">
      <c r="A19" s="31"/>
      <c r="B19" s="26">
        <v>8</v>
      </c>
      <c r="C19" s="18" t="s">
        <v>25</v>
      </c>
      <c r="D19" s="64">
        <v>1</v>
      </c>
      <c r="E19" s="65">
        <f t="shared" si="0"/>
        <v>193.47</v>
      </c>
      <c r="F19" s="66">
        <f t="shared" si="0"/>
        <v>8</v>
      </c>
      <c r="G19" s="65">
        <v>193.47</v>
      </c>
      <c r="H19" s="66">
        <v>8</v>
      </c>
      <c r="I19" s="67"/>
      <c r="J19" s="66"/>
      <c r="K19" s="67"/>
      <c r="L19" s="66"/>
      <c r="M19" s="18"/>
      <c r="N19" s="25" t="s">
        <v>8</v>
      </c>
      <c r="O19" s="25" t="s">
        <v>9</v>
      </c>
      <c r="P19" s="25">
        <v>2008</v>
      </c>
      <c r="Q19" s="63">
        <v>65000</v>
      </c>
    </row>
    <row r="20" spans="1:17" ht="21.75" customHeight="1" thickBot="1">
      <c r="A20" s="15"/>
      <c r="B20" s="15"/>
      <c r="C20" s="82" t="s">
        <v>33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69">
        <f>SUM(Q17:Q19)</f>
        <v>145000</v>
      </c>
    </row>
    <row r="21" spans="1:17" ht="21.75" customHeight="1" thickBot="1">
      <c r="A21" s="15"/>
      <c r="B21" s="15"/>
      <c r="C21" s="85" t="s">
        <v>34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69">
        <f>Q20+Q15</f>
        <v>155439</v>
      </c>
    </row>
    <row r="22" spans="1:17" ht="24" customHeight="1">
      <c r="A22" s="15"/>
      <c r="B22" s="1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53"/>
    </row>
    <row r="23" spans="1:17" ht="24" customHeight="1">
      <c r="A23" s="15"/>
      <c r="B23" s="88" t="s">
        <v>35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7" ht="24" customHeight="1" thickBot="1">
      <c r="A24" s="15">
        <v>4</v>
      </c>
      <c r="B24" s="5">
        <v>9</v>
      </c>
      <c r="C24" s="18" t="s">
        <v>2</v>
      </c>
      <c r="D24" s="64">
        <v>1</v>
      </c>
      <c r="E24" s="20">
        <f>G24+I24+K24</f>
        <v>175.5</v>
      </c>
      <c r="F24" s="21">
        <f>H24+J24+L24</f>
        <v>6</v>
      </c>
      <c r="G24" s="20">
        <v>175.5</v>
      </c>
      <c r="H24" s="21">
        <v>6</v>
      </c>
      <c r="I24" s="22"/>
      <c r="J24" s="21"/>
      <c r="K24" s="22"/>
      <c r="L24" s="21"/>
      <c r="M24" s="19"/>
      <c r="N24" s="60" t="s">
        <v>8</v>
      </c>
      <c r="O24" s="23" t="s">
        <v>9</v>
      </c>
      <c r="P24" s="23">
        <v>2009</v>
      </c>
      <c r="Q24" s="61">
        <f>176*128*1.3</f>
        <v>29286.4</v>
      </c>
    </row>
    <row r="25" spans="1:17" ht="21.75" customHeight="1" thickBot="1">
      <c r="A25" s="15"/>
      <c r="B25" s="15"/>
      <c r="C25" s="82" t="s">
        <v>35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69">
        <f>SUM(Q22:Q24)</f>
        <v>29286.4</v>
      </c>
    </row>
    <row r="26" spans="1:17" ht="12.75" thickBot="1">
      <c r="A26" s="54"/>
      <c r="B26" s="54"/>
      <c r="C26" s="55"/>
      <c r="D26" s="56"/>
      <c r="E26" s="55"/>
      <c r="F26" s="55"/>
      <c r="G26" s="55"/>
      <c r="H26" s="55"/>
      <c r="I26" s="55"/>
      <c r="J26" s="55"/>
      <c r="K26" s="55"/>
      <c r="L26" s="55"/>
      <c r="M26" s="16"/>
      <c r="N26" s="54"/>
      <c r="O26" s="16"/>
      <c r="P26" s="16"/>
      <c r="Q26" s="16"/>
    </row>
    <row r="27" spans="1:17" s="1" customFormat="1" ht="21.75" thickBot="1">
      <c r="A27" s="2"/>
      <c r="B27" s="24"/>
      <c r="C27" s="79" t="s">
        <v>39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1"/>
      <c r="Q27" s="70">
        <f>Q11+Q15+Q20</f>
        <v>322694</v>
      </c>
    </row>
    <row r="28" spans="1:17" s="1" customFormat="1" ht="21.75" thickBot="1">
      <c r="A28" s="2"/>
      <c r="B28" s="24"/>
      <c r="C28" s="79" t="s">
        <v>40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70">
        <f>Q20</f>
        <v>145000</v>
      </c>
    </row>
    <row r="29" spans="1:17" s="1" customFormat="1" ht="21.75" thickBot="1">
      <c r="A29" s="2"/>
      <c r="B29" s="24"/>
      <c r="C29" s="79" t="s">
        <v>41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1"/>
      <c r="Q29" s="70">
        <f>SUM(Q27:Q28)</f>
        <v>467694</v>
      </c>
    </row>
    <row r="30" spans="1:17" ht="12">
      <c r="A30" s="12"/>
      <c r="B30" s="12"/>
      <c r="C30" s="57"/>
      <c r="D30" s="58"/>
      <c r="E30" s="57"/>
      <c r="F30" s="57"/>
      <c r="G30" s="57"/>
      <c r="H30" s="57"/>
      <c r="I30" s="57"/>
      <c r="J30" s="57"/>
      <c r="K30" s="57"/>
      <c r="L30" s="57"/>
      <c r="M30" s="12"/>
      <c r="N30" s="54"/>
      <c r="O30" s="16"/>
      <c r="P30" s="16"/>
      <c r="Q30" s="12"/>
    </row>
    <row r="31" spans="1:17" ht="12">
      <c r="A31" s="12"/>
      <c r="B31" s="12"/>
      <c r="C31" s="57"/>
      <c r="D31" s="58"/>
      <c r="E31" s="57"/>
      <c r="F31" s="57"/>
      <c r="G31" s="57"/>
      <c r="H31" s="57"/>
      <c r="I31" s="57"/>
      <c r="J31" s="57"/>
      <c r="K31" s="57"/>
      <c r="L31" s="57"/>
      <c r="M31" s="12"/>
      <c r="N31" s="54"/>
      <c r="O31" s="16"/>
      <c r="P31" s="16"/>
      <c r="Q31" s="12"/>
    </row>
    <row r="32" spans="1:17" ht="12">
      <c r="A32" s="12"/>
      <c r="B32" s="12"/>
      <c r="C32" s="57"/>
      <c r="D32" s="58"/>
      <c r="E32" s="57"/>
      <c r="F32" s="57"/>
      <c r="G32" s="57"/>
      <c r="H32" s="57"/>
      <c r="I32" s="57"/>
      <c r="J32" s="57"/>
      <c r="K32" s="57"/>
      <c r="L32" s="57"/>
      <c r="M32" s="12"/>
      <c r="N32" s="54"/>
      <c r="O32" s="16"/>
      <c r="P32" s="16"/>
      <c r="Q32" s="12"/>
    </row>
    <row r="33" spans="1:17" ht="12">
      <c r="A33" s="12"/>
      <c r="B33" s="12"/>
      <c r="C33" s="57"/>
      <c r="D33" s="58"/>
      <c r="E33" s="57"/>
      <c r="F33" s="57"/>
      <c r="G33" s="57"/>
      <c r="H33" s="57"/>
      <c r="I33" s="57"/>
      <c r="J33" s="57"/>
      <c r="K33" s="57"/>
      <c r="L33" s="57"/>
      <c r="M33" s="12"/>
      <c r="N33" s="54"/>
      <c r="O33" s="16"/>
      <c r="P33" s="16"/>
      <c r="Q33" s="12"/>
    </row>
    <row r="34" spans="1:17" ht="12">
      <c r="A34" s="12"/>
      <c r="B34" s="12"/>
      <c r="C34" s="57"/>
      <c r="D34" s="58"/>
      <c r="E34" s="57"/>
      <c r="F34" s="57"/>
      <c r="G34" s="57"/>
      <c r="H34" s="57"/>
      <c r="I34" s="57"/>
      <c r="J34" s="57"/>
      <c r="K34" s="57"/>
      <c r="L34" s="57"/>
      <c r="M34" s="12"/>
      <c r="N34" s="54"/>
      <c r="O34" s="16"/>
      <c r="P34" s="16"/>
      <c r="Q34" s="12"/>
    </row>
    <row r="35" spans="1:17" ht="12">
      <c r="A35" s="12"/>
      <c r="B35" s="12"/>
      <c r="C35" s="57"/>
      <c r="D35" s="58"/>
      <c r="E35" s="57"/>
      <c r="F35" s="57"/>
      <c r="G35" s="57"/>
      <c r="H35" s="57"/>
      <c r="I35" s="57"/>
      <c r="J35" s="57"/>
      <c r="K35" s="57"/>
      <c r="L35" s="57"/>
      <c r="M35" s="12"/>
      <c r="N35" s="54"/>
      <c r="O35" s="16"/>
      <c r="P35" s="16"/>
      <c r="Q35" s="12"/>
    </row>
    <row r="36" spans="1:17" ht="12">
      <c r="A36" s="12"/>
      <c r="B36" s="12"/>
      <c r="C36" s="57"/>
      <c r="D36" s="58"/>
      <c r="E36" s="57"/>
      <c r="F36" s="57"/>
      <c r="G36" s="57"/>
      <c r="H36" s="57"/>
      <c r="I36" s="57"/>
      <c r="J36" s="57"/>
      <c r="K36" s="57"/>
      <c r="L36" s="57"/>
      <c r="M36" s="12"/>
      <c r="N36" s="54"/>
      <c r="O36" s="16"/>
      <c r="P36" s="16"/>
      <c r="Q36" s="12"/>
    </row>
    <row r="37" spans="1:17" ht="12">
      <c r="A37" s="12"/>
      <c r="B37" s="12"/>
      <c r="C37" s="57"/>
      <c r="D37" s="58"/>
      <c r="E37" s="57"/>
      <c r="F37" s="57"/>
      <c r="G37" s="57"/>
      <c r="H37" s="57"/>
      <c r="I37" s="57"/>
      <c r="J37" s="57"/>
      <c r="K37" s="57"/>
      <c r="L37" s="57"/>
      <c r="M37" s="12"/>
      <c r="N37" s="54"/>
      <c r="O37" s="16"/>
      <c r="P37" s="16"/>
      <c r="Q37" s="12"/>
    </row>
    <row r="38" spans="1:17" ht="12">
      <c r="A38" s="12"/>
      <c r="B38" s="12"/>
      <c r="C38" s="57"/>
      <c r="D38" s="58"/>
      <c r="E38" s="57"/>
      <c r="F38" s="57"/>
      <c r="G38" s="57"/>
      <c r="H38" s="57"/>
      <c r="I38" s="57"/>
      <c r="J38" s="57"/>
      <c r="K38" s="57"/>
      <c r="L38" s="57"/>
      <c r="M38" s="12"/>
      <c r="N38" s="54"/>
      <c r="O38" s="16"/>
      <c r="P38" s="16"/>
      <c r="Q38" s="12"/>
    </row>
    <row r="39" spans="1:17" ht="12">
      <c r="A39" s="12"/>
      <c r="B39" s="12"/>
      <c r="C39" s="57"/>
      <c r="D39" s="58"/>
      <c r="E39" s="57"/>
      <c r="F39" s="57"/>
      <c r="G39" s="57"/>
      <c r="H39" s="57"/>
      <c r="I39" s="57"/>
      <c r="J39" s="57"/>
      <c r="K39" s="57"/>
      <c r="L39" s="57"/>
      <c r="M39" s="12"/>
      <c r="N39" s="54"/>
      <c r="O39" s="16"/>
      <c r="P39" s="16"/>
      <c r="Q39" s="12"/>
    </row>
    <row r="40" spans="1:17" ht="12">
      <c r="A40" s="12"/>
      <c r="B40" s="12"/>
      <c r="C40" s="57"/>
      <c r="D40" s="58"/>
      <c r="E40" s="57"/>
      <c r="F40" s="57"/>
      <c r="G40" s="57"/>
      <c r="H40" s="57"/>
      <c r="I40" s="57"/>
      <c r="J40" s="57"/>
      <c r="K40" s="57"/>
      <c r="L40" s="57"/>
      <c r="M40" s="12"/>
      <c r="N40" s="54"/>
      <c r="O40" s="16"/>
      <c r="P40" s="16"/>
      <c r="Q40" s="12"/>
    </row>
    <row r="41" spans="1:17" ht="12">
      <c r="A41" s="12"/>
      <c r="B41" s="12"/>
      <c r="C41" s="57"/>
      <c r="D41" s="58"/>
      <c r="E41" s="57"/>
      <c r="F41" s="57"/>
      <c r="G41" s="57"/>
      <c r="H41" s="57"/>
      <c r="I41" s="57"/>
      <c r="J41" s="57"/>
      <c r="K41" s="57"/>
      <c r="L41" s="57"/>
      <c r="M41" s="12"/>
      <c r="N41" s="54"/>
      <c r="O41" s="16"/>
      <c r="P41" s="16"/>
      <c r="Q41" s="12"/>
    </row>
    <row r="42" spans="1:17" ht="12">
      <c r="A42" s="12"/>
      <c r="B42" s="12"/>
      <c r="C42" s="57"/>
      <c r="D42" s="58"/>
      <c r="E42" s="57"/>
      <c r="F42" s="57"/>
      <c r="G42" s="57"/>
      <c r="H42" s="57"/>
      <c r="I42" s="57"/>
      <c r="J42" s="57"/>
      <c r="K42" s="57"/>
      <c r="L42" s="57"/>
      <c r="M42" s="12"/>
      <c r="N42" s="54"/>
      <c r="O42" s="16"/>
      <c r="P42" s="16"/>
      <c r="Q42" s="12"/>
    </row>
    <row r="43" spans="1:17" ht="12">
      <c r="A43" s="12"/>
      <c r="B43" s="12"/>
      <c r="C43" s="57"/>
      <c r="D43" s="58"/>
      <c r="E43" s="57"/>
      <c r="F43" s="57"/>
      <c r="G43" s="57"/>
      <c r="H43" s="57"/>
      <c r="I43" s="57"/>
      <c r="J43" s="57"/>
      <c r="K43" s="57"/>
      <c r="L43" s="57"/>
      <c r="M43" s="12"/>
      <c r="N43" s="54"/>
      <c r="O43" s="16"/>
      <c r="P43" s="16"/>
      <c r="Q43" s="12"/>
    </row>
    <row r="44" spans="1:17" ht="12">
      <c r="A44" s="12"/>
      <c r="B44" s="12"/>
      <c r="C44" s="57"/>
      <c r="D44" s="58"/>
      <c r="E44" s="57"/>
      <c r="F44" s="57"/>
      <c r="G44" s="57"/>
      <c r="H44" s="57"/>
      <c r="I44" s="57"/>
      <c r="J44" s="57"/>
      <c r="K44" s="57"/>
      <c r="L44" s="57"/>
      <c r="M44" s="12"/>
      <c r="N44" s="54"/>
      <c r="O44" s="16"/>
      <c r="P44" s="16"/>
      <c r="Q44" s="12"/>
    </row>
    <row r="45" spans="1:17" ht="12">
      <c r="A45" s="12"/>
      <c r="B45" s="12"/>
      <c r="C45" s="57"/>
      <c r="D45" s="58"/>
      <c r="E45" s="57"/>
      <c r="F45" s="57"/>
      <c r="G45" s="57"/>
      <c r="H45" s="57"/>
      <c r="I45" s="57"/>
      <c r="J45" s="57"/>
      <c r="K45" s="57"/>
      <c r="L45" s="57"/>
      <c r="M45" s="12"/>
      <c r="N45" s="54"/>
      <c r="O45" s="16"/>
      <c r="P45" s="16"/>
      <c r="Q45" s="12"/>
    </row>
    <row r="46" spans="1:17" ht="12">
      <c r="A46" s="12"/>
      <c r="B46" s="12"/>
      <c r="C46" s="57"/>
      <c r="D46" s="58"/>
      <c r="E46" s="57"/>
      <c r="F46" s="57"/>
      <c r="G46" s="57"/>
      <c r="H46" s="57"/>
      <c r="I46" s="57"/>
      <c r="J46" s="57"/>
      <c r="K46" s="57"/>
      <c r="L46" s="57"/>
      <c r="M46" s="12"/>
      <c r="N46" s="54"/>
      <c r="O46" s="16"/>
      <c r="P46" s="16"/>
      <c r="Q46" s="12"/>
    </row>
    <row r="47" spans="1:17" ht="12">
      <c r="A47" s="12"/>
      <c r="B47" s="12"/>
      <c r="C47" s="57"/>
      <c r="D47" s="58"/>
      <c r="E47" s="57"/>
      <c r="F47" s="57"/>
      <c r="G47" s="57"/>
      <c r="H47" s="57"/>
      <c r="I47" s="57"/>
      <c r="J47" s="57"/>
      <c r="K47" s="57"/>
      <c r="L47" s="57"/>
      <c r="M47" s="12"/>
      <c r="N47" s="54"/>
      <c r="O47" s="16"/>
      <c r="P47" s="16"/>
      <c r="Q47" s="12"/>
    </row>
    <row r="48" spans="1:17" ht="12">
      <c r="A48" s="12"/>
      <c r="B48" s="12"/>
      <c r="C48" s="57"/>
      <c r="D48" s="58"/>
      <c r="E48" s="57"/>
      <c r="F48" s="57"/>
      <c r="G48" s="57"/>
      <c r="H48" s="57"/>
      <c r="I48" s="57"/>
      <c r="J48" s="57"/>
      <c r="K48" s="57"/>
      <c r="L48" s="57"/>
      <c r="M48" s="12"/>
      <c r="N48" s="54"/>
      <c r="O48" s="16"/>
      <c r="P48" s="16"/>
      <c r="Q48" s="12"/>
    </row>
  </sheetData>
  <mergeCells count="13">
    <mergeCell ref="A2:Q2"/>
    <mergeCell ref="C6:Q6"/>
    <mergeCell ref="C11:P11"/>
    <mergeCell ref="C13:Q13"/>
    <mergeCell ref="C15:P15"/>
    <mergeCell ref="B16:Q16"/>
    <mergeCell ref="C27:P27"/>
    <mergeCell ref="C28:P28"/>
    <mergeCell ref="C29:P29"/>
    <mergeCell ref="C20:P20"/>
    <mergeCell ref="C21:P21"/>
    <mergeCell ref="C25:P25"/>
    <mergeCell ref="B23:Q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PGKIM Sp. z o.o.*</dc:creator>
  <cp:keywords/>
  <dc:description/>
  <cp:lastModifiedBy>Mirosław Brzezicha</cp:lastModifiedBy>
  <cp:lastPrinted>2007-05-21T05:27:51Z</cp:lastPrinted>
  <dcterms:created xsi:type="dcterms:W3CDTF">2000-06-06T17:26:37Z</dcterms:created>
  <dcterms:modified xsi:type="dcterms:W3CDTF">2007-05-21T05:29:08Z</dcterms:modified>
  <cp:category/>
  <cp:version/>
  <cp:contentType/>
  <cp:contentStatus/>
</cp:coreProperties>
</file>