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tabRatio="599" firstSheet="1" activeTab="3"/>
  </bookViews>
  <sheets>
    <sheet name="WZÓR" sheetId="1" r:id="rId1"/>
    <sheet name="System komunikacyjny" sheetId="2" r:id="rId2"/>
    <sheet name="Zarządzanie przestrzenią" sheetId="3" r:id="rId3"/>
    <sheet name="Arkusz7" sheetId="4" r:id="rId4"/>
    <sheet name="Arkusz5" sheetId="5" r:id="rId5"/>
    <sheet name="Arkusz6" sheetId="6" r:id="rId6"/>
    <sheet name="Arkusz4" sheetId="7" r:id="rId7"/>
    <sheet name="Arkusz3" sheetId="8" r:id="rId8"/>
  </sheets>
  <definedNames/>
  <calcPr fullCalcOnLoad="1"/>
</workbook>
</file>

<file path=xl/sharedStrings.xml><?xml version="1.0" encoding="utf-8"?>
<sst xmlns="http://schemas.openxmlformats.org/spreadsheetml/2006/main" count="137" uniqueCount="103">
  <si>
    <t>Nazwa zadania</t>
  </si>
  <si>
    <t>Wartość zadania</t>
  </si>
  <si>
    <t>Źródła finansowania</t>
  </si>
  <si>
    <t>W,NFOŚiGW</t>
  </si>
  <si>
    <t>F. strukt.</t>
  </si>
  <si>
    <t>Inne</t>
  </si>
  <si>
    <t>Budżet</t>
  </si>
  <si>
    <t>Lp</t>
  </si>
  <si>
    <t>Uwagi</t>
  </si>
  <si>
    <t>Okres realizacji</t>
  </si>
  <si>
    <t>PWiK</t>
  </si>
  <si>
    <t>Razem</t>
  </si>
  <si>
    <t>Budowa chodników os. Rąbin</t>
  </si>
  <si>
    <t>Miejski system komunikacyjny</t>
  </si>
  <si>
    <t>koncepcja</t>
  </si>
  <si>
    <t xml:space="preserve">Budowa obwodnicy- </t>
  </si>
  <si>
    <t>Likwidacja barier na drogach</t>
  </si>
  <si>
    <t>gminnych</t>
  </si>
  <si>
    <t>Modernizacja ulic Jacewska-</t>
  </si>
  <si>
    <t>komunikacji zbiorowej</t>
  </si>
  <si>
    <t xml:space="preserve">Modernizacja taboru </t>
  </si>
  <si>
    <t>Budowa  ul. M. Reja</t>
  </si>
  <si>
    <t>Budowa ul. Kazimierza</t>
  </si>
  <si>
    <t>Sprawiedliwego</t>
  </si>
  <si>
    <t>Budowa ul. B. Prusa</t>
  </si>
  <si>
    <t>Budowa ul. E. Orzeszkowej</t>
  </si>
  <si>
    <t>Budowa ul. Nizinnej</t>
  </si>
  <si>
    <t>Budowa ul. Ogrodowej</t>
  </si>
  <si>
    <t>Budowa ul. A. Asnyka</t>
  </si>
  <si>
    <t>Budowa ul. A. Dybalskiego</t>
  </si>
  <si>
    <t>Budowa ul. Rodu Czaplów</t>
  </si>
  <si>
    <t>Budowa ul. Bartka Nowaka</t>
  </si>
  <si>
    <t>Budowa ul. Malinowej</t>
  </si>
  <si>
    <t>TBS</t>
  </si>
  <si>
    <t>MPK</t>
  </si>
  <si>
    <t>Miejscowy plan zagospodarowania</t>
  </si>
  <si>
    <t>w rejonie Niepodleg.Szarych Szeregów</t>
  </si>
  <si>
    <t>W. Polskiego, Kleeberga,Wierzbińskiego</t>
  </si>
  <si>
    <t>w rejonie ul. Pokojowej, Mątewskiej,</t>
  </si>
  <si>
    <t>Spornego</t>
  </si>
  <si>
    <t>Miejscowy plan zagospodarowania w</t>
  </si>
  <si>
    <t>rejonie ul.Cegielnej, Św. Ducha, Jacewskiej</t>
  </si>
  <si>
    <t>Średniej,Laubitza,Andrzeja,Marulewskiej</t>
  </si>
  <si>
    <t>Miejscowy plan zagospodarowania przestrz.</t>
  </si>
  <si>
    <t>Szymborskiej,Dybalskiego, Pogodnej</t>
  </si>
  <si>
    <t>w ul. Poznańskiej,Transportowca,Reymonta</t>
  </si>
  <si>
    <t>Miejscowy plan zagospodarowania przest.</t>
  </si>
  <si>
    <t>w zakresie terenu położ.przy ul.</t>
  </si>
  <si>
    <t>Niemojewskich</t>
  </si>
  <si>
    <t>Zagospodarowanie terenu w rejonie</t>
  </si>
  <si>
    <t>ulicy Bagiennej</t>
  </si>
  <si>
    <t>linii kolejowej Gdynia-Katowice</t>
  </si>
  <si>
    <t>dla obszaru przyleg. do ul. Bagiennej oraz</t>
  </si>
  <si>
    <t>w rejonie ul. Mątewskiej dla terenu IZCh II</t>
  </si>
  <si>
    <t>w rejonie ul.Fabrycznej dla terenu IZCh I</t>
  </si>
  <si>
    <t>w rejonie ul. Wierzbińskiego dla</t>
  </si>
  <si>
    <t>cz. Dz. Nr 57/1</t>
  </si>
  <si>
    <t>w rejonie ul. Szymborskiej, Marulewskiej</t>
  </si>
  <si>
    <t>dla terenu "11MW"</t>
  </si>
  <si>
    <t>w rejonie ul. Marulewskiej,Kątnej,Długiej</t>
  </si>
  <si>
    <t>Lipowej dla ter. "8MN","12MN", "011KD"</t>
  </si>
  <si>
    <t xml:space="preserve">zmiana planu dla obszaru ul. Marcinkowskiego </t>
  </si>
  <si>
    <t>Miejscowy plan zagospodarowania przest. W</t>
  </si>
  <si>
    <t>obrębie al.Niepodległości, Błażka,W.Polskiego</t>
  </si>
  <si>
    <t xml:space="preserve">    Zarządzanie przestrzenią</t>
  </si>
  <si>
    <t>Kujawskiego</t>
  </si>
  <si>
    <t xml:space="preserve">Budowa ul. Bolesława </t>
  </si>
  <si>
    <t>Śmiałego</t>
  </si>
  <si>
    <t>Wielkiego</t>
  </si>
  <si>
    <t>P. Bartoszcze</t>
  </si>
  <si>
    <t>Budowa ulic S. Szenica-</t>
  </si>
  <si>
    <t>Budowa ul. Wiejskiej</t>
  </si>
  <si>
    <t>Budowa łącznika Wojska</t>
  </si>
  <si>
    <t>Polskiego- Staszica</t>
  </si>
  <si>
    <t xml:space="preserve">Droga </t>
  </si>
  <si>
    <t>do budynku mieszkalnego</t>
  </si>
  <si>
    <t>Razem plan</t>
  </si>
  <si>
    <t>Wykonanie</t>
  </si>
  <si>
    <t>Działowa- kontynuacja</t>
  </si>
  <si>
    <t>zadania w ul. Jacewskiej</t>
  </si>
  <si>
    <t>ul. J.M. Szancera- włączenie w</t>
  </si>
  <si>
    <t xml:space="preserve">ul. Szymborska poprzez ul. K. </t>
  </si>
  <si>
    <t>Makuszyńskiego (2005r.) oraz</t>
  </si>
  <si>
    <t>połączenie z ul. Cz. Janczarskiego</t>
  </si>
  <si>
    <t>poprzez ul. J. Porazińskiej</t>
  </si>
  <si>
    <t>( 2006r.)</t>
  </si>
  <si>
    <t>Budowa ul. Jaśminowej -</t>
  </si>
  <si>
    <t>połączenie z ul.</t>
  </si>
  <si>
    <t>Marulewską</t>
  </si>
  <si>
    <t>I etap-69540</t>
  </si>
  <si>
    <t>II etap-156110</t>
  </si>
  <si>
    <t>d. zakres-15860</t>
  </si>
  <si>
    <t>oraz linii kolej. Gdynia-Katowice przy Budowl.</t>
  </si>
  <si>
    <t>%</t>
  </si>
  <si>
    <t>Piechoty 5 a ul. 800-lecia 16</t>
  </si>
  <si>
    <t xml:space="preserve">między budynkami ul.59 Pułku </t>
  </si>
  <si>
    <t xml:space="preserve">Zagospodarowanie terenu </t>
  </si>
  <si>
    <t>Czarlińskiego</t>
  </si>
  <si>
    <t>kontyn.</t>
  </si>
  <si>
    <t>z 2003r.</t>
  </si>
  <si>
    <t xml:space="preserve">kontyn. </t>
  </si>
  <si>
    <t>od ul. Mątewskiej</t>
  </si>
  <si>
    <t>Budowa ul.Wojska Polskiego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</si>
</sst>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7" xfId="0" applyFill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12" xfId="0" applyAlignment="1">
      <alignment horizontal="center"/>
    </xf>
    <xf numFmtId="0" fontId="8" fillId="0" borderId="13" xfId="0" applyAlignment="1">
      <alignment horizontal="center"/>
    </xf>
    <xf numFmtId="0" fontId="7" fillId="0" borderId="14" xfId="0" applyAlignment="1">
      <alignment horizontal="center"/>
    </xf>
    <xf numFmtId="0" fontId="7" fillId="0" borderId="15" xfId="0" applyAlignment="1">
      <alignment horizontal="center"/>
    </xf>
    <xf numFmtId="0" fontId="8" fillId="0" borderId="16" xfId="0" applyBorder="1" applyAlignment="1">
      <alignment horizontal="center"/>
    </xf>
    <xf numFmtId="0" fontId="7" fillId="0" borderId="17" xfId="0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8" xfId="0" applyBorder="1" applyAlignment="1">
      <alignment horizontal="center"/>
    </xf>
    <xf numFmtId="0" fontId="7" fillId="0" borderId="1" xfId="0" applyBorder="1" applyAlignment="1">
      <alignment horizontal="center"/>
    </xf>
    <xf numFmtId="0" fontId="7" fillId="0" borderId="0" xfId="0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Border="1" applyAlignment="1">
      <alignment/>
    </xf>
    <xf numFmtId="0" fontId="7" fillId="0" borderId="21" xfId="0" applyFill="1" applyBorder="1" applyAlignment="1">
      <alignment/>
    </xf>
    <xf numFmtId="0" fontId="7" fillId="0" borderId="22" xfId="0" applyFont="1" applyAlignment="1">
      <alignment/>
    </xf>
    <xf numFmtId="0" fontId="7" fillId="0" borderId="0" xfId="0" applyFont="1" applyAlignment="1">
      <alignment/>
    </xf>
    <xf numFmtId="0" fontId="1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3" xfId="0" applyFont="1" applyFill="1" applyBorder="1" applyAlignment="1">
      <alignment/>
    </xf>
    <xf numFmtId="0" fontId="0" fillId="2" borderId="0" xfId="0" applyFill="1" applyAlignment="1">
      <alignment/>
    </xf>
    <xf numFmtId="0" fontId="1" fillId="0" borderId="0" xfId="0" applyFont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7" xfId="0" applyFont="1" applyBorder="1" applyAlignment="1">
      <alignment/>
    </xf>
    <xf numFmtId="0" fontId="9" fillId="0" borderId="23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0" xfId="0" applyFont="1" applyBorder="1" applyAlignment="1">
      <alignment/>
    </xf>
    <xf numFmtId="0" fontId="9" fillId="0" borderId="7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8" xfId="0" applyFont="1" applyBorder="1" applyAlignment="1">
      <alignment/>
    </xf>
    <xf numFmtId="0" fontId="2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1" fillId="2" borderId="7" xfId="0" applyFont="1" applyFill="1" applyBorder="1" applyAlignment="1">
      <alignment/>
    </xf>
    <xf numFmtId="2" fontId="0" fillId="0" borderId="6" xfId="0" applyNumberFormat="1" applyBorder="1" applyAlignment="1">
      <alignment/>
    </xf>
    <xf numFmtId="0" fontId="0" fillId="0" borderId="18" xfId="0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2" fillId="2" borderId="6" xfId="0" applyFont="1" applyFill="1" applyBorder="1" applyAlignment="1">
      <alignment/>
    </xf>
    <xf numFmtId="0" fontId="1" fillId="0" borderId="24" xfId="0" applyFont="1" applyBorder="1" applyAlignment="1">
      <alignment/>
    </xf>
    <xf numFmtId="0" fontId="8" fillId="0" borderId="25" xfId="0" applyBorder="1" applyAlignment="1">
      <alignment horizontal="center"/>
    </xf>
    <xf numFmtId="0" fontId="7" fillId="0" borderId="26" xfId="0" applyBorder="1" applyAlignment="1">
      <alignment/>
    </xf>
    <xf numFmtId="0" fontId="7" fillId="0" borderId="7" xfId="0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/>
    </xf>
    <xf numFmtId="1" fontId="0" fillId="0" borderId="7" xfId="0" applyNumberFormat="1" applyBorder="1" applyAlignment="1">
      <alignment/>
    </xf>
    <xf numFmtId="0" fontId="7" fillId="0" borderId="27" xfId="0" applyFont="1" applyAlignment="1">
      <alignment/>
    </xf>
    <xf numFmtId="2" fontId="1" fillId="0" borderId="6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2" xfId="0" applyNumberFormat="1" applyFont="1" applyBorder="1" applyAlignment="1">
      <alignment/>
    </xf>
    <xf numFmtId="0" fontId="7" fillId="0" borderId="0" xfId="0" applyBorder="1" applyAlignment="1">
      <alignment/>
    </xf>
    <xf numFmtId="0" fontId="7" fillId="0" borderId="28" xfId="0" applyBorder="1" applyAlignment="1">
      <alignment horizontal="center"/>
    </xf>
    <xf numFmtId="0" fontId="7" fillId="0" borderId="29" xfId="0" applyBorder="1" applyAlignment="1">
      <alignment horizontal="center"/>
    </xf>
    <xf numFmtId="0" fontId="7" fillId="0" borderId="30" xfId="0" applyBorder="1" applyAlignment="1">
      <alignment horizontal="center"/>
    </xf>
    <xf numFmtId="0" fontId="7" fillId="0" borderId="8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8" xfId="0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D24">
      <selection activeCell="J40" sqref="J40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98"/>
  <sheetViews>
    <sheetView workbookViewId="0" topLeftCell="B89">
      <selection activeCell="G73" sqref="G73"/>
    </sheetView>
  </sheetViews>
  <sheetFormatPr defaultColWidth="9.140625" defaultRowHeight="12.75"/>
  <cols>
    <col min="2" max="2" width="3.7109375" style="0" customWidth="1"/>
    <col min="3" max="3" width="24.8515625" style="0" customWidth="1"/>
    <col min="4" max="4" width="13.8515625" style="0" customWidth="1"/>
    <col min="5" max="5" width="13.00390625" style="0" customWidth="1"/>
    <col min="6" max="6" width="10.28125" style="0" customWidth="1"/>
    <col min="7" max="7" width="11.00390625" style="0" customWidth="1"/>
    <col min="9" max="9" width="8.140625" style="0" customWidth="1"/>
    <col min="10" max="10" width="10.140625" style="0" customWidth="1"/>
    <col min="11" max="11" width="10.8515625" style="0" customWidth="1"/>
    <col min="12" max="12" width="3.7109375" style="0" customWidth="1"/>
    <col min="13" max="13" width="11.8515625" style="0" customWidth="1"/>
  </cols>
  <sheetData>
    <row r="2" ht="7.5" customHeight="1"/>
    <row r="3" spans="4:9" ht="15.75">
      <c r="D3" s="97" t="s">
        <v>13</v>
      </c>
      <c r="E3" s="98"/>
      <c r="F3" s="98"/>
      <c r="G3" s="98"/>
      <c r="H3" s="98"/>
      <c r="I3" s="98"/>
    </row>
    <row r="4" ht="3" customHeight="1"/>
    <row r="7" spans="6:9" ht="12.75">
      <c r="F7" s="6"/>
      <c r="G7" s="7" t="s">
        <v>2</v>
      </c>
      <c r="H7" s="7"/>
      <c r="I7" s="14"/>
    </row>
    <row r="8" spans="2:13" ht="12.75">
      <c r="B8" s="6" t="s">
        <v>7</v>
      </c>
      <c r="C8" s="7" t="s">
        <v>0</v>
      </c>
      <c r="D8" s="56" t="s">
        <v>1</v>
      </c>
      <c r="E8" s="53" t="s">
        <v>9</v>
      </c>
      <c r="F8" s="54" t="s">
        <v>6</v>
      </c>
      <c r="G8" s="54" t="s">
        <v>3</v>
      </c>
      <c r="H8" s="54" t="s">
        <v>4</v>
      </c>
      <c r="I8" s="57" t="s">
        <v>5</v>
      </c>
      <c r="J8" s="61" t="s">
        <v>76</v>
      </c>
      <c r="K8" s="14" t="s">
        <v>77</v>
      </c>
      <c r="L8" s="17" t="s">
        <v>93</v>
      </c>
      <c r="M8" s="55" t="s">
        <v>8</v>
      </c>
    </row>
    <row r="9" spans="2:13" ht="12.75">
      <c r="B9" s="21"/>
      <c r="C9" s="2"/>
      <c r="D9" s="5"/>
      <c r="E9" s="16">
        <v>2004</v>
      </c>
      <c r="F9" s="17">
        <v>156110</v>
      </c>
      <c r="G9" s="17"/>
      <c r="H9" s="17"/>
      <c r="I9" s="6"/>
      <c r="J9" s="17">
        <f aca="true" t="shared" si="0" ref="J9:J73">SUM(F9:I9)</f>
        <v>156110</v>
      </c>
      <c r="K9" s="68">
        <v>241510</v>
      </c>
      <c r="L9" s="80">
        <f aca="true" t="shared" si="1" ref="L9:L72">IF(J9&gt;0,K9/J9*100,0)</f>
        <v>154.70501569406187</v>
      </c>
      <c r="M9" s="70" t="s">
        <v>89</v>
      </c>
    </row>
    <row r="10" spans="2:13" ht="12.75">
      <c r="B10" s="21">
        <v>1</v>
      </c>
      <c r="C10" s="3" t="s">
        <v>15</v>
      </c>
      <c r="D10" s="5">
        <v>156110</v>
      </c>
      <c r="E10" s="16">
        <v>2005</v>
      </c>
      <c r="F10" s="17"/>
      <c r="G10" s="17"/>
      <c r="H10" s="17"/>
      <c r="I10" s="6"/>
      <c r="J10" s="17">
        <f t="shared" si="0"/>
        <v>0</v>
      </c>
      <c r="K10" s="14"/>
      <c r="L10" s="80">
        <f t="shared" si="1"/>
        <v>0</v>
      </c>
      <c r="M10" s="70" t="s">
        <v>90</v>
      </c>
    </row>
    <row r="11" spans="2:13" ht="12.75">
      <c r="B11" s="22"/>
      <c r="C11" s="20" t="s">
        <v>14</v>
      </c>
      <c r="D11" s="19"/>
      <c r="E11" s="16">
        <v>2006</v>
      </c>
      <c r="F11" s="17"/>
      <c r="G11" s="17"/>
      <c r="H11" s="17"/>
      <c r="I11" s="6"/>
      <c r="J11" s="17">
        <f t="shared" si="0"/>
        <v>0</v>
      </c>
      <c r="K11" s="14"/>
      <c r="L11" s="80">
        <f t="shared" si="1"/>
        <v>0</v>
      </c>
      <c r="M11" s="70" t="s">
        <v>91</v>
      </c>
    </row>
    <row r="12" spans="2:13" ht="12.75">
      <c r="B12" s="21"/>
      <c r="C12" s="2" t="s">
        <v>16</v>
      </c>
      <c r="D12" s="5"/>
      <c r="E12" s="16">
        <v>2004</v>
      </c>
      <c r="F12" s="17"/>
      <c r="G12" s="17"/>
      <c r="H12" s="17"/>
      <c r="I12" s="6"/>
      <c r="J12" s="17">
        <f t="shared" si="0"/>
        <v>0</v>
      </c>
      <c r="K12" s="14"/>
      <c r="L12" s="80">
        <f t="shared" si="1"/>
        <v>0</v>
      </c>
      <c r="M12" s="10"/>
    </row>
    <row r="13" spans="2:13" ht="12" customHeight="1">
      <c r="B13" s="21">
        <v>2</v>
      </c>
      <c r="C13" s="2" t="s">
        <v>17</v>
      </c>
      <c r="D13" s="5">
        <v>1920000</v>
      </c>
      <c r="E13" s="16">
        <v>2005</v>
      </c>
      <c r="F13" s="17">
        <v>276000</v>
      </c>
      <c r="G13" s="17"/>
      <c r="H13" s="17">
        <v>552000</v>
      </c>
      <c r="I13" s="6">
        <v>92000</v>
      </c>
      <c r="J13" s="17">
        <f t="shared" si="0"/>
        <v>920000</v>
      </c>
      <c r="K13" s="14"/>
      <c r="L13" s="80">
        <f t="shared" si="1"/>
        <v>0</v>
      </c>
      <c r="M13" s="13"/>
    </row>
    <row r="14" spans="2:13" ht="12" customHeight="1">
      <c r="B14" s="22"/>
      <c r="C14" s="18"/>
      <c r="D14" s="19"/>
      <c r="E14" s="16">
        <v>2006</v>
      </c>
      <c r="F14" s="17">
        <v>300000</v>
      </c>
      <c r="G14" s="17"/>
      <c r="H14" s="17">
        <v>600000</v>
      </c>
      <c r="I14" s="6">
        <v>100000</v>
      </c>
      <c r="J14" s="17">
        <f t="shared" si="0"/>
        <v>1000000</v>
      </c>
      <c r="K14" s="14"/>
      <c r="L14" s="80">
        <f t="shared" si="1"/>
        <v>0</v>
      </c>
      <c r="M14" s="23"/>
    </row>
    <row r="15" spans="2:13" ht="12.75">
      <c r="B15" s="21"/>
      <c r="C15" s="2" t="s">
        <v>18</v>
      </c>
      <c r="D15" s="5"/>
      <c r="E15" s="16">
        <v>2004</v>
      </c>
      <c r="F15" s="17"/>
      <c r="G15" s="17"/>
      <c r="H15" s="17"/>
      <c r="I15" s="6"/>
      <c r="J15" s="17">
        <f t="shared" si="0"/>
        <v>0</v>
      </c>
      <c r="K15" s="14"/>
      <c r="L15" s="80">
        <f t="shared" si="1"/>
        <v>0</v>
      </c>
      <c r="M15" s="13" t="s">
        <v>10</v>
      </c>
    </row>
    <row r="16" spans="2:13" ht="12.75">
      <c r="B16" s="21">
        <v>3</v>
      </c>
      <c r="C16" s="2" t="s">
        <v>78</v>
      </c>
      <c r="D16" s="5">
        <v>500000</v>
      </c>
      <c r="E16" s="16">
        <v>2005</v>
      </c>
      <c r="F16" s="17"/>
      <c r="G16" s="17"/>
      <c r="H16" s="17"/>
      <c r="I16" s="6">
        <v>500000</v>
      </c>
      <c r="J16" s="17">
        <f t="shared" si="0"/>
        <v>500000</v>
      </c>
      <c r="K16" s="14"/>
      <c r="L16" s="80">
        <f t="shared" si="1"/>
        <v>0</v>
      </c>
      <c r="M16" s="13"/>
    </row>
    <row r="17" spans="2:13" ht="12.75">
      <c r="B17" s="22"/>
      <c r="C17" s="18" t="s">
        <v>79</v>
      </c>
      <c r="D17" s="19"/>
      <c r="E17" s="16">
        <v>2006</v>
      </c>
      <c r="F17" s="17"/>
      <c r="G17" s="17"/>
      <c r="H17" s="17"/>
      <c r="I17" s="6"/>
      <c r="J17" s="17">
        <f t="shared" si="0"/>
        <v>0</v>
      </c>
      <c r="K17" s="14"/>
      <c r="L17" s="80">
        <f t="shared" si="1"/>
        <v>0</v>
      </c>
      <c r="M17" s="13"/>
    </row>
    <row r="18" spans="2:13" ht="12.75">
      <c r="B18" s="21"/>
      <c r="C18" s="2" t="s">
        <v>20</v>
      </c>
      <c r="D18" s="5"/>
      <c r="E18" s="16">
        <v>2004</v>
      </c>
      <c r="F18" s="17"/>
      <c r="G18" s="17"/>
      <c r="H18" s="17"/>
      <c r="I18" s="6"/>
      <c r="J18" s="17">
        <f t="shared" si="0"/>
        <v>0</v>
      </c>
      <c r="K18" s="14"/>
      <c r="L18" s="80">
        <f t="shared" si="1"/>
        <v>0</v>
      </c>
      <c r="M18" s="10"/>
    </row>
    <row r="19" spans="2:13" ht="12.75">
      <c r="B19" s="21">
        <v>4</v>
      </c>
      <c r="C19" s="2" t="s">
        <v>19</v>
      </c>
      <c r="D19" s="5">
        <v>4000000</v>
      </c>
      <c r="E19" s="16">
        <v>2005</v>
      </c>
      <c r="F19" s="17">
        <v>1000000</v>
      </c>
      <c r="G19" s="17"/>
      <c r="H19" s="17">
        <v>3000000</v>
      </c>
      <c r="I19" s="6"/>
      <c r="J19" s="17">
        <f t="shared" si="0"/>
        <v>4000000</v>
      </c>
      <c r="K19" s="14"/>
      <c r="L19" s="80">
        <f t="shared" si="1"/>
        <v>0</v>
      </c>
      <c r="M19" s="13" t="s">
        <v>34</v>
      </c>
    </row>
    <row r="20" spans="2:13" ht="12.75">
      <c r="B20" s="22"/>
      <c r="C20" s="18"/>
      <c r="D20" s="19"/>
      <c r="E20" s="16">
        <v>2006</v>
      </c>
      <c r="F20" s="17"/>
      <c r="G20" s="17"/>
      <c r="H20" s="17"/>
      <c r="I20" s="6"/>
      <c r="J20" s="17">
        <f t="shared" si="0"/>
        <v>0</v>
      </c>
      <c r="K20" s="14"/>
      <c r="L20" s="80">
        <f t="shared" si="1"/>
        <v>0</v>
      </c>
      <c r="M20" s="23" t="s">
        <v>34</v>
      </c>
    </row>
    <row r="21" spans="2:13" ht="12" customHeight="1">
      <c r="B21" s="21"/>
      <c r="C21" s="2"/>
      <c r="D21" s="5"/>
      <c r="E21" s="16">
        <v>2004</v>
      </c>
      <c r="F21" s="17">
        <v>202500</v>
      </c>
      <c r="G21" s="17"/>
      <c r="H21" s="17"/>
      <c r="I21" s="6"/>
      <c r="J21" s="17">
        <f t="shared" si="0"/>
        <v>202500</v>
      </c>
      <c r="K21" s="68">
        <v>213500</v>
      </c>
      <c r="L21" s="80">
        <f t="shared" si="1"/>
        <v>105.43209876543209</v>
      </c>
      <c r="M21" s="13"/>
    </row>
    <row r="22" spans="2:13" ht="12" customHeight="1">
      <c r="B22" s="21">
        <v>5</v>
      </c>
      <c r="C22" s="2" t="s">
        <v>21</v>
      </c>
      <c r="D22" s="5">
        <v>202500</v>
      </c>
      <c r="E22" s="16">
        <v>2005</v>
      </c>
      <c r="F22" s="17"/>
      <c r="G22" s="17"/>
      <c r="H22" s="17"/>
      <c r="I22" s="6"/>
      <c r="J22" s="17">
        <f t="shared" si="0"/>
        <v>0</v>
      </c>
      <c r="K22" s="14"/>
      <c r="L22" s="80">
        <f t="shared" si="1"/>
        <v>0</v>
      </c>
      <c r="M22" s="13"/>
    </row>
    <row r="23" spans="2:13" ht="12.75" customHeight="1">
      <c r="B23" s="22"/>
      <c r="C23" s="18"/>
      <c r="D23" s="19"/>
      <c r="E23" s="16">
        <v>2006</v>
      </c>
      <c r="F23" s="17"/>
      <c r="G23" s="17"/>
      <c r="H23" s="17"/>
      <c r="I23" s="6"/>
      <c r="J23" s="17">
        <f t="shared" si="0"/>
        <v>0</v>
      </c>
      <c r="K23" s="14"/>
      <c r="L23" s="80">
        <f t="shared" si="1"/>
        <v>0</v>
      </c>
      <c r="M23" s="13"/>
    </row>
    <row r="24" spans="2:13" ht="12.75">
      <c r="B24" s="21"/>
      <c r="C24" s="2" t="s">
        <v>70</v>
      </c>
      <c r="D24" s="5"/>
      <c r="E24" s="16">
        <v>2004</v>
      </c>
      <c r="F24" s="17">
        <v>309604</v>
      </c>
      <c r="G24" s="17"/>
      <c r="H24" s="17"/>
      <c r="I24" s="6"/>
      <c r="J24" s="17">
        <f t="shared" si="0"/>
        <v>309604</v>
      </c>
      <c r="K24" s="14">
        <v>349724.68</v>
      </c>
      <c r="L24" s="80">
        <f t="shared" si="1"/>
        <v>112.95870854381727</v>
      </c>
      <c r="M24" s="10"/>
    </row>
    <row r="25" spans="2:13" ht="12.75">
      <c r="B25" s="21">
        <v>6</v>
      </c>
      <c r="C25" s="2" t="s">
        <v>69</v>
      </c>
      <c r="D25" s="5">
        <v>309604</v>
      </c>
      <c r="E25" s="16">
        <v>2005</v>
      </c>
      <c r="F25" s="17"/>
      <c r="G25" s="17"/>
      <c r="H25" s="17"/>
      <c r="I25" s="6"/>
      <c r="J25" s="17">
        <f t="shared" si="0"/>
        <v>0</v>
      </c>
      <c r="K25" s="14"/>
      <c r="L25" s="80">
        <f t="shared" si="1"/>
        <v>0</v>
      </c>
      <c r="M25" s="13"/>
    </row>
    <row r="26" spans="2:13" ht="12.75">
      <c r="B26" s="22"/>
      <c r="C26" s="2"/>
      <c r="D26" s="19"/>
      <c r="E26" s="16">
        <v>2006</v>
      </c>
      <c r="F26" s="17"/>
      <c r="G26" s="17"/>
      <c r="H26" s="17"/>
      <c r="I26" s="6"/>
      <c r="J26" s="17">
        <f t="shared" si="0"/>
        <v>0</v>
      </c>
      <c r="K26" s="14"/>
      <c r="L26" s="80">
        <f t="shared" si="1"/>
        <v>0</v>
      </c>
      <c r="M26" s="23"/>
    </row>
    <row r="27" spans="2:13" ht="12.75">
      <c r="B27" s="21"/>
      <c r="C27" s="64" t="s">
        <v>80</v>
      </c>
      <c r="D27" s="15"/>
      <c r="E27" s="93">
        <v>2004</v>
      </c>
      <c r="F27" s="95">
        <v>115000</v>
      </c>
      <c r="G27" s="99"/>
      <c r="H27" s="99"/>
      <c r="I27" s="99"/>
      <c r="J27" s="95">
        <f t="shared" si="0"/>
        <v>115000</v>
      </c>
      <c r="K27" s="95">
        <v>114333.81</v>
      </c>
      <c r="L27" s="80">
        <f t="shared" si="1"/>
        <v>99.42070434782609</v>
      </c>
      <c r="M27" s="13"/>
    </row>
    <row r="28" spans="2:13" ht="11.25" customHeight="1">
      <c r="B28" s="21"/>
      <c r="C28" s="62" t="s">
        <v>81</v>
      </c>
      <c r="D28" s="15"/>
      <c r="E28" s="94"/>
      <c r="F28" s="96"/>
      <c r="G28" s="100"/>
      <c r="H28" s="100"/>
      <c r="I28" s="100"/>
      <c r="J28" s="96"/>
      <c r="K28" s="96"/>
      <c r="L28" s="80">
        <f t="shared" si="1"/>
        <v>0</v>
      </c>
      <c r="M28" s="13"/>
    </row>
    <row r="29" spans="2:13" ht="12.75">
      <c r="B29" s="21"/>
      <c r="C29" s="62" t="s">
        <v>82</v>
      </c>
      <c r="D29" s="15"/>
      <c r="E29" s="93">
        <v>2005</v>
      </c>
      <c r="F29" s="95">
        <v>190000</v>
      </c>
      <c r="G29" s="99"/>
      <c r="H29" s="99"/>
      <c r="I29" s="99"/>
      <c r="J29" s="95">
        <f>SUM(F29:I29)</f>
        <v>190000</v>
      </c>
      <c r="K29" s="99"/>
      <c r="L29" s="80">
        <f t="shared" si="1"/>
        <v>0</v>
      </c>
      <c r="M29" s="13"/>
    </row>
    <row r="30" spans="2:13" ht="11.25" customHeight="1">
      <c r="B30" s="21">
        <v>7</v>
      </c>
      <c r="C30" s="62" t="s">
        <v>83</v>
      </c>
      <c r="D30" s="15">
        <v>455000</v>
      </c>
      <c r="E30" s="94"/>
      <c r="F30" s="96"/>
      <c r="G30" s="100"/>
      <c r="H30" s="100"/>
      <c r="I30" s="100"/>
      <c r="J30" s="96"/>
      <c r="K30" s="100"/>
      <c r="L30" s="80">
        <f t="shared" si="1"/>
        <v>0</v>
      </c>
      <c r="M30" s="13"/>
    </row>
    <row r="31" spans="2:13" ht="11.25" customHeight="1">
      <c r="B31" s="21"/>
      <c r="C31" s="62" t="s">
        <v>84</v>
      </c>
      <c r="D31" s="15"/>
      <c r="E31" s="93">
        <v>2006</v>
      </c>
      <c r="F31" s="95">
        <v>150000</v>
      </c>
      <c r="G31" s="99"/>
      <c r="H31" s="99"/>
      <c r="I31" s="99"/>
      <c r="J31" s="95">
        <f>SUM(F31:I31)</f>
        <v>150000</v>
      </c>
      <c r="K31" s="99"/>
      <c r="L31" s="80">
        <f t="shared" si="1"/>
        <v>0</v>
      </c>
      <c r="M31" s="13"/>
    </row>
    <row r="32" spans="2:13" ht="10.5" customHeight="1">
      <c r="B32" s="22"/>
      <c r="C32" s="63" t="s">
        <v>85</v>
      </c>
      <c r="D32" s="29"/>
      <c r="E32" s="94"/>
      <c r="F32" s="96"/>
      <c r="G32" s="100"/>
      <c r="H32" s="100"/>
      <c r="I32" s="100"/>
      <c r="J32" s="96"/>
      <c r="K32" s="100"/>
      <c r="L32" s="80">
        <f t="shared" si="1"/>
        <v>0</v>
      </c>
      <c r="M32" s="13"/>
    </row>
    <row r="33" spans="2:13" ht="12.75" customHeight="1">
      <c r="B33" s="21"/>
      <c r="C33" s="2" t="s">
        <v>22</v>
      </c>
      <c r="D33" s="5"/>
      <c r="E33" s="16">
        <v>2004</v>
      </c>
      <c r="F33" s="17">
        <v>415225</v>
      </c>
      <c r="G33" s="17"/>
      <c r="H33" s="17"/>
      <c r="I33" s="6"/>
      <c r="J33" s="17">
        <f t="shared" si="0"/>
        <v>415225</v>
      </c>
      <c r="K33" s="14">
        <v>359916.14</v>
      </c>
      <c r="L33" s="80">
        <f t="shared" si="1"/>
        <v>86.679785658378</v>
      </c>
      <c r="M33" s="10"/>
    </row>
    <row r="34" spans="2:13" ht="12" customHeight="1">
      <c r="B34" s="21">
        <v>8</v>
      </c>
      <c r="C34" s="2" t="s">
        <v>23</v>
      </c>
      <c r="D34" s="5">
        <v>415225</v>
      </c>
      <c r="E34" s="16">
        <v>2005</v>
      </c>
      <c r="F34" s="17"/>
      <c r="G34" s="17"/>
      <c r="H34" s="17"/>
      <c r="I34" s="6"/>
      <c r="J34" s="17">
        <f t="shared" si="0"/>
        <v>0</v>
      </c>
      <c r="K34" s="14"/>
      <c r="L34" s="80">
        <f t="shared" si="1"/>
        <v>0</v>
      </c>
      <c r="M34" s="13"/>
    </row>
    <row r="35" spans="2:13" ht="12.75" customHeight="1">
      <c r="B35" s="22"/>
      <c r="C35" s="18"/>
      <c r="D35" s="19"/>
      <c r="E35" s="16">
        <v>2006</v>
      </c>
      <c r="F35" s="17"/>
      <c r="G35" s="17"/>
      <c r="H35" s="17"/>
      <c r="I35" s="6"/>
      <c r="J35" s="17">
        <f t="shared" si="0"/>
        <v>0</v>
      </c>
      <c r="K35" s="14"/>
      <c r="L35" s="80">
        <f t="shared" si="1"/>
        <v>0</v>
      </c>
      <c r="M35" s="23"/>
    </row>
    <row r="36" spans="2:13" ht="15" customHeight="1">
      <c r="B36" s="21"/>
      <c r="C36" s="2"/>
      <c r="D36" s="5"/>
      <c r="E36" s="16">
        <v>2004</v>
      </c>
      <c r="F36" s="17"/>
      <c r="G36" s="17"/>
      <c r="H36" s="17"/>
      <c r="I36" s="6"/>
      <c r="J36" s="17">
        <f t="shared" si="0"/>
        <v>0</v>
      </c>
      <c r="K36" s="14"/>
      <c r="L36" s="80">
        <f t="shared" si="1"/>
        <v>0</v>
      </c>
      <c r="M36" s="13"/>
    </row>
    <row r="37" spans="2:13" ht="12.75">
      <c r="B37" s="21">
        <v>9</v>
      </c>
      <c r="C37" s="2" t="s">
        <v>24</v>
      </c>
      <c r="D37" s="5">
        <v>250000</v>
      </c>
      <c r="E37" s="16">
        <v>2005</v>
      </c>
      <c r="F37" s="17">
        <v>250000</v>
      </c>
      <c r="G37" s="17"/>
      <c r="H37" s="17"/>
      <c r="I37" s="6"/>
      <c r="J37" s="17">
        <f t="shared" si="0"/>
        <v>250000</v>
      </c>
      <c r="K37" s="14"/>
      <c r="L37" s="80">
        <f t="shared" si="1"/>
        <v>0</v>
      </c>
      <c r="M37" s="13"/>
    </row>
    <row r="38" spans="2:13" ht="12.75">
      <c r="B38" s="22"/>
      <c r="C38" s="18"/>
      <c r="D38" s="19"/>
      <c r="E38" s="16">
        <v>2006</v>
      </c>
      <c r="F38" s="17"/>
      <c r="G38" s="17"/>
      <c r="H38" s="17"/>
      <c r="I38" s="6"/>
      <c r="J38" s="17">
        <f t="shared" si="0"/>
        <v>0</v>
      </c>
      <c r="K38" s="14"/>
      <c r="L38" s="80">
        <f t="shared" si="1"/>
        <v>0</v>
      </c>
      <c r="M38" s="13"/>
    </row>
    <row r="39" spans="2:13" ht="12.75">
      <c r="B39" s="21"/>
      <c r="C39" s="2"/>
      <c r="D39" s="5"/>
      <c r="E39" s="16">
        <v>2004</v>
      </c>
      <c r="F39" s="17"/>
      <c r="G39" s="17"/>
      <c r="H39" s="17"/>
      <c r="I39" s="6"/>
      <c r="J39" s="17">
        <f t="shared" si="0"/>
        <v>0</v>
      </c>
      <c r="K39" s="14"/>
      <c r="L39" s="80">
        <f t="shared" si="1"/>
        <v>0</v>
      </c>
      <c r="M39" s="10"/>
    </row>
    <row r="40" spans="2:13" ht="12.75">
      <c r="B40" s="21">
        <v>10</v>
      </c>
      <c r="C40" s="2" t="s">
        <v>25</v>
      </c>
      <c r="D40" s="5">
        <v>240000</v>
      </c>
      <c r="E40" s="16">
        <v>2005</v>
      </c>
      <c r="F40" s="17">
        <v>240000</v>
      </c>
      <c r="G40" s="17"/>
      <c r="H40" s="17"/>
      <c r="I40" s="6"/>
      <c r="J40" s="17">
        <f t="shared" si="0"/>
        <v>240000</v>
      </c>
      <c r="K40" s="14"/>
      <c r="L40" s="80">
        <f t="shared" si="1"/>
        <v>0</v>
      </c>
      <c r="M40" s="13"/>
    </row>
    <row r="41" spans="2:13" ht="12.75">
      <c r="B41" s="22"/>
      <c r="C41" s="18"/>
      <c r="D41" s="19"/>
      <c r="E41" s="16">
        <v>2006</v>
      </c>
      <c r="F41" s="17"/>
      <c r="G41" s="17"/>
      <c r="H41" s="17"/>
      <c r="I41" s="6"/>
      <c r="J41" s="17">
        <f t="shared" si="0"/>
        <v>0</v>
      </c>
      <c r="K41" s="14"/>
      <c r="L41" s="80">
        <f t="shared" si="1"/>
        <v>0</v>
      </c>
      <c r="M41" s="23"/>
    </row>
    <row r="42" spans="2:13" ht="12.75">
      <c r="B42" s="21"/>
      <c r="C42" s="2"/>
      <c r="D42" s="5"/>
      <c r="E42" s="16">
        <v>2004</v>
      </c>
      <c r="F42" s="17"/>
      <c r="G42" s="17"/>
      <c r="H42" s="17"/>
      <c r="I42" s="6"/>
      <c r="J42" s="17">
        <f t="shared" si="0"/>
        <v>0</v>
      </c>
      <c r="K42" s="14"/>
      <c r="L42" s="80">
        <f t="shared" si="1"/>
        <v>0</v>
      </c>
      <c r="M42" s="13"/>
    </row>
    <row r="43" spans="2:13" ht="12.75">
      <c r="B43" s="21">
        <v>11</v>
      </c>
      <c r="C43" s="2" t="s">
        <v>26</v>
      </c>
      <c r="D43" s="5">
        <v>440000</v>
      </c>
      <c r="E43" s="16">
        <v>2005</v>
      </c>
      <c r="F43" s="17">
        <v>440000</v>
      </c>
      <c r="G43" s="17"/>
      <c r="H43" s="17"/>
      <c r="I43" s="6"/>
      <c r="J43" s="17">
        <f t="shared" si="0"/>
        <v>440000</v>
      </c>
      <c r="K43" s="14"/>
      <c r="L43" s="80">
        <f t="shared" si="1"/>
        <v>0</v>
      </c>
      <c r="M43" s="13"/>
    </row>
    <row r="44" spans="2:13" ht="12.75">
      <c r="B44" s="22"/>
      <c r="C44" s="18"/>
      <c r="D44" s="19"/>
      <c r="E44" s="16">
        <v>2006</v>
      </c>
      <c r="F44" s="17"/>
      <c r="G44" s="17"/>
      <c r="H44" s="17"/>
      <c r="I44" s="6"/>
      <c r="J44" s="17">
        <f t="shared" si="0"/>
        <v>0</v>
      </c>
      <c r="K44" s="14"/>
      <c r="L44" s="80">
        <f t="shared" si="1"/>
        <v>0</v>
      </c>
      <c r="M44" s="13"/>
    </row>
    <row r="45" spans="2:13" ht="12.75">
      <c r="B45" s="21"/>
      <c r="C45" s="2"/>
      <c r="D45" s="5"/>
      <c r="E45" s="16">
        <v>2004</v>
      </c>
      <c r="F45" s="17"/>
      <c r="G45" s="17"/>
      <c r="H45" s="17"/>
      <c r="I45" s="6"/>
      <c r="J45" s="17">
        <f t="shared" si="0"/>
        <v>0</v>
      </c>
      <c r="K45" s="14"/>
      <c r="L45" s="80">
        <f t="shared" si="1"/>
        <v>0</v>
      </c>
      <c r="M45" s="10"/>
    </row>
    <row r="46" spans="2:13" ht="12.75">
      <c r="B46" s="21">
        <v>12</v>
      </c>
      <c r="C46" s="2" t="s">
        <v>27</v>
      </c>
      <c r="D46" s="5">
        <v>280000</v>
      </c>
      <c r="E46" s="16">
        <v>2005</v>
      </c>
      <c r="F46" s="17">
        <v>280000</v>
      </c>
      <c r="G46" s="17"/>
      <c r="H46" s="17"/>
      <c r="I46" s="6"/>
      <c r="J46" s="17">
        <f t="shared" si="0"/>
        <v>280000</v>
      </c>
      <c r="K46" s="14"/>
      <c r="L46" s="80">
        <f t="shared" si="1"/>
        <v>0</v>
      </c>
      <c r="M46" s="13"/>
    </row>
    <row r="47" spans="2:13" ht="12.75">
      <c r="B47" s="22"/>
      <c r="C47" s="18"/>
      <c r="D47" s="19"/>
      <c r="E47" s="16">
        <v>2006</v>
      </c>
      <c r="F47" s="17"/>
      <c r="G47" s="17"/>
      <c r="H47" s="17"/>
      <c r="I47" s="6"/>
      <c r="J47" s="17">
        <f t="shared" si="0"/>
        <v>0</v>
      </c>
      <c r="K47" s="14"/>
      <c r="L47" s="80">
        <f t="shared" si="1"/>
        <v>0</v>
      </c>
      <c r="M47" s="23"/>
    </row>
    <row r="48" spans="2:13" ht="12.75">
      <c r="B48" s="21"/>
      <c r="C48" s="2" t="s">
        <v>86</v>
      </c>
      <c r="D48" s="5"/>
      <c r="E48" s="16">
        <v>2004</v>
      </c>
      <c r="F48" s="17"/>
      <c r="G48" s="17"/>
      <c r="H48" s="17"/>
      <c r="I48" s="6"/>
      <c r="J48" s="17">
        <f t="shared" si="0"/>
        <v>0</v>
      </c>
      <c r="K48" s="14"/>
      <c r="L48" s="80">
        <f t="shared" si="1"/>
        <v>0</v>
      </c>
      <c r="M48" s="13"/>
    </row>
    <row r="49" spans="2:13" ht="12.75">
      <c r="B49" s="21">
        <v>13</v>
      </c>
      <c r="C49" s="2" t="s">
        <v>87</v>
      </c>
      <c r="D49" s="5">
        <v>465000</v>
      </c>
      <c r="E49" s="16">
        <v>2005</v>
      </c>
      <c r="F49" s="17">
        <v>465000</v>
      </c>
      <c r="G49" s="17"/>
      <c r="H49" s="17"/>
      <c r="I49" s="6"/>
      <c r="J49" s="17">
        <f t="shared" si="0"/>
        <v>465000</v>
      </c>
      <c r="K49" s="14"/>
      <c r="L49" s="80">
        <f t="shared" si="1"/>
        <v>0</v>
      </c>
      <c r="M49" s="13"/>
    </row>
    <row r="50" spans="2:13" ht="12.75">
      <c r="B50" s="22"/>
      <c r="C50" s="18" t="s">
        <v>88</v>
      </c>
      <c r="D50" s="19"/>
      <c r="E50" s="16">
        <v>2006</v>
      </c>
      <c r="F50" s="17"/>
      <c r="G50" s="17"/>
      <c r="H50" s="17"/>
      <c r="I50" s="6"/>
      <c r="J50" s="17">
        <f t="shared" si="0"/>
        <v>0</v>
      </c>
      <c r="K50" s="14"/>
      <c r="L50" s="80">
        <f t="shared" si="1"/>
        <v>0</v>
      </c>
      <c r="M50" s="13"/>
    </row>
    <row r="51" spans="2:13" ht="12.75">
      <c r="B51" s="2"/>
      <c r="C51" s="2"/>
      <c r="D51" s="5"/>
      <c r="E51" s="16">
        <v>2004</v>
      </c>
      <c r="F51" s="17"/>
      <c r="G51" s="17"/>
      <c r="H51" s="17"/>
      <c r="I51" s="6"/>
      <c r="J51" s="17">
        <f t="shared" si="0"/>
        <v>0</v>
      </c>
      <c r="K51" s="14"/>
      <c r="L51" s="80">
        <f t="shared" si="1"/>
        <v>0</v>
      </c>
      <c r="M51" s="10"/>
    </row>
    <row r="52" spans="2:13" ht="12.75">
      <c r="B52" s="2">
        <v>14</v>
      </c>
      <c r="C52" s="2" t="s">
        <v>22</v>
      </c>
      <c r="D52" s="5">
        <v>217720</v>
      </c>
      <c r="E52" s="16">
        <v>2005</v>
      </c>
      <c r="F52" s="17"/>
      <c r="G52" s="17"/>
      <c r="H52" s="17"/>
      <c r="I52" s="6"/>
      <c r="J52" s="17">
        <f t="shared" si="0"/>
        <v>0</v>
      </c>
      <c r="K52" s="14"/>
      <c r="L52" s="80">
        <f t="shared" si="1"/>
        <v>0</v>
      </c>
      <c r="M52" s="13"/>
    </row>
    <row r="53" spans="2:13" ht="12.75">
      <c r="B53" s="18"/>
      <c r="C53" s="18" t="s">
        <v>65</v>
      </c>
      <c r="D53" s="19"/>
      <c r="E53" s="16">
        <v>2006</v>
      </c>
      <c r="F53" s="17">
        <v>217720</v>
      </c>
      <c r="G53" s="17"/>
      <c r="H53" s="17"/>
      <c r="I53" s="6"/>
      <c r="J53" s="17">
        <f t="shared" si="0"/>
        <v>217720</v>
      </c>
      <c r="K53" s="14"/>
      <c r="L53" s="80">
        <f t="shared" si="1"/>
        <v>0</v>
      </c>
      <c r="M53" s="23"/>
    </row>
    <row r="54" spans="2:13" ht="12.75">
      <c r="B54" s="2"/>
      <c r="C54" s="78" t="s">
        <v>96</v>
      </c>
      <c r="D54" s="5"/>
      <c r="E54" s="16">
        <v>2004</v>
      </c>
      <c r="F54" s="17"/>
      <c r="G54" s="17"/>
      <c r="H54" s="17"/>
      <c r="I54" s="6"/>
      <c r="J54" s="17">
        <f t="shared" si="0"/>
        <v>0</v>
      </c>
      <c r="K54" s="14"/>
      <c r="L54" s="80">
        <f t="shared" si="1"/>
        <v>0</v>
      </c>
      <c r="M54" s="13"/>
    </row>
    <row r="55" spans="2:13" ht="12.75">
      <c r="B55" s="2">
        <v>15</v>
      </c>
      <c r="C55" s="79" t="s">
        <v>95</v>
      </c>
      <c r="D55" s="5">
        <v>384000</v>
      </c>
      <c r="E55" s="16">
        <v>2005</v>
      </c>
      <c r="F55" s="17">
        <v>160000</v>
      </c>
      <c r="G55" s="17"/>
      <c r="H55" s="17"/>
      <c r="I55" s="6"/>
      <c r="J55" s="17">
        <f t="shared" si="0"/>
        <v>160000</v>
      </c>
      <c r="K55" s="14"/>
      <c r="L55" s="80">
        <f t="shared" si="1"/>
        <v>0</v>
      </c>
      <c r="M55" s="13"/>
    </row>
    <row r="56" spans="2:13" ht="12.75">
      <c r="B56" s="18"/>
      <c r="C56" s="18" t="s">
        <v>94</v>
      </c>
      <c r="D56" s="19"/>
      <c r="E56" s="16">
        <v>2006</v>
      </c>
      <c r="F56" s="17">
        <v>224000</v>
      </c>
      <c r="G56" s="17"/>
      <c r="H56" s="17"/>
      <c r="I56" s="6"/>
      <c r="J56" s="17">
        <f t="shared" si="0"/>
        <v>224000</v>
      </c>
      <c r="K56" s="14"/>
      <c r="L56" s="80">
        <f t="shared" si="1"/>
        <v>0</v>
      </c>
      <c r="M56" s="13"/>
    </row>
    <row r="57" spans="2:13" ht="12.75">
      <c r="B57" s="2"/>
      <c r="C57" s="2"/>
      <c r="D57" s="69"/>
      <c r="E57" s="16">
        <v>2004</v>
      </c>
      <c r="F57" s="17"/>
      <c r="G57" s="17"/>
      <c r="H57" s="17"/>
      <c r="I57" s="6"/>
      <c r="J57" s="17">
        <f t="shared" si="0"/>
        <v>0</v>
      </c>
      <c r="K57" s="14"/>
      <c r="L57" s="80">
        <f t="shared" si="1"/>
        <v>0</v>
      </c>
      <c r="M57" s="10"/>
    </row>
    <row r="58" spans="2:13" ht="12.75">
      <c r="B58" s="2">
        <v>16</v>
      </c>
      <c r="C58" s="2" t="s">
        <v>28</v>
      </c>
      <c r="D58" s="5">
        <v>210000</v>
      </c>
      <c r="E58" s="16">
        <v>2005</v>
      </c>
      <c r="F58" s="17"/>
      <c r="G58" s="17"/>
      <c r="H58" s="17"/>
      <c r="I58" s="6"/>
      <c r="J58" s="17">
        <f t="shared" si="0"/>
        <v>0</v>
      </c>
      <c r="K58" s="14"/>
      <c r="L58" s="80">
        <f t="shared" si="1"/>
        <v>0</v>
      </c>
      <c r="M58" s="13"/>
    </row>
    <row r="59" spans="2:13" ht="12.75">
      <c r="B59" s="18"/>
      <c r="C59" s="18"/>
      <c r="D59" s="92"/>
      <c r="E59" s="16">
        <v>2006</v>
      </c>
      <c r="F59" s="17">
        <v>210000</v>
      </c>
      <c r="G59" s="17"/>
      <c r="H59" s="17"/>
      <c r="I59" s="6"/>
      <c r="J59" s="17">
        <f t="shared" si="0"/>
        <v>210000</v>
      </c>
      <c r="K59" s="14"/>
      <c r="L59" s="80">
        <f t="shared" si="1"/>
        <v>0</v>
      </c>
      <c r="M59" s="23"/>
    </row>
    <row r="60" spans="2:13" ht="12.75">
      <c r="B60" s="2"/>
      <c r="C60" s="2"/>
      <c r="D60" s="5"/>
      <c r="E60" s="16">
        <v>2004</v>
      </c>
      <c r="F60" s="17"/>
      <c r="G60" s="17"/>
      <c r="H60" s="17"/>
      <c r="I60" s="6"/>
      <c r="J60" s="17">
        <f t="shared" si="0"/>
        <v>0</v>
      </c>
      <c r="K60" s="14"/>
      <c r="L60" s="80">
        <f t="shared" si="1"/>
        <v>0</v>
      </c>
      <c r="M60" s="13"/>
    </row>
    <row r="61" spans="2:13" ht="12.75">
      <c r="B61" s="2">
        <v>17</v>
      </c>
      <c r="C61" s="2" t="s">
        <v>29</v>
      </c>
      <c r="D61" s="5">
        <v>406000</v>
      </c>
      <c r="E61" s="16">
        <v>2005</v>
      </c>
      <c r="F61" s="17"/>
      <c r="G61" s="17"/>
      <c r="H61" s="17"/>
      <c r="I61" s="6"/>
      <c r="J61" s="17">
        <f t="shared" si="0"/>
        <v>0</v>
      </c>
      <c r="K61" s="14"/>
      <c r="L61" s="80">
        <f t="shared" si="1"/>
        <v>0</v>
      </c>
      <c r="M61" s="13"/>
    </row>
    <row r="62" spans="2:13" ht="12.75">
      <c r="B62" s="18"/>
      <c r="C62" s="18"/>
      <c r="D62" s="41"/>
      <c r="E62" s="16">
        <v>2006</v>
      </c>
      <c r="F62" s="17">
        <v>406000</v>
      </c>
      <c r="G62" s="17"/>
      <c r="H62" s="17"/>
      <c r="I62" s="6"/>
      <c r="J62" s="17">
        <f t="shared" si="0"/>
        <v>406000</v>
      </c>
      <c r="K62" s="14"/>
      <c r="L62" s="80">
        <f t="shared" si="1"/>
        <v>0</v>
      </c>
      <c r="M62" s="13"/>
    </row>
    <row r="63" spans="2:13" ht="12.75">
      <c r="B63" s="2"/>
      <c r="C63" s="2"/>
      <c r="D63" s="69"/>
      <c r="E63" s="16">
        <v>2004</v>
      </c>
      <c r="F63" s="17"/>
      <c r="G63" s="17"/>
      <c r="H63" s="17"/>
      <c r="I63" s="6"/>
      <c r="J63" s="17">
        <f t="shared" si="0"/>
        <v>0</v>
      </c>
      <c r="K63" s="14"/>
      <c r="L63" s="80">
        <f t="shared" si="1"/>
        <v>0</v>
      </c>
      <c r="M63" s="10"/>
    </row>
    <row r="64" spans="2:13" ht="12.75">
      <c r="B64" s="2">
        <v>18</v>
      </c>
      <c r="C64" s="2" t="s">
        <v>30</v>
      </c>
      <c r="D64" s="5">
        <v>147000</v>
      </c>
      <c r="E64" s="16">
        <v>2005</v>
      </c>
      <c r="F64" s="17"/>
      <c r="G64" s="17"/>
      <c r="H64" s="17"/>
      <c r="I64" s="6"/>
      <c r="J64" s="17">
        <f t="shared" si="0"/>
        <v>0</v>
      </c>
      <c r="K64" s="14"/>
      <c r="L64" s="80">
        <f t="shared" si="1"/>
        <v>0</v>
      </c>
      <c r="M64" s="13"/>
    </row>
    <row r="65" spans="2:13" ht="12.75">
      <c r="B65" s="18"/>
      <c r="C65" s="18"/>
      <c r="D65" s="92"/>
      <c r="E65" s="16">
        <v>2006</v>
      </c>
      <c r="F65" s="17">
        <v>147000</v>
      </c>
      <c r="G65" s="17"/>
      <c r="H65" s="17"/>
      <c r="I65" s="6"/>
      <c r="J65" s="17">
        <f t="shared" si="0"/>
        <v>147000</v>
      </c>
      <c r="K65" s="14"/>
      <c r="L65" s="80">
        <f t="shared" si="1"/>
        <v>0</v>
      </c>
      <c r="M65" s="23"/>
    </row>
    <row r="66" spans="2:13" ht="12.75">
      <c r="B66" s="2"/>
      <c r="C66" s="2"/>
      <c r="D66" s="5"/>
      <c r="E66" s="16">
        <v>2004</v>
      </c>
      <c r="F66" s="17"/>
      <c r="G66" s="17"/>
      <c r="H66" s="17"/>
      <c r="I66" s="6"/>
      <c r="J66" s="17">
        <f t="shared" si="0"/>
        <v>0</v>
      </c>
      <c r="K66" s="14"/>
      <c r="L66" s="80">
        <f t="shared" si="1"/>
        <v>0</v>
      </c>
      <c r="M66" s="13"/>
    </row>
    <row r="67" spans="2:13" ht="12.75">
      <c r="B67" s="2">
        <v>19</v>
      </c>
      <c r="C67" s="2" t="s">
        <v>31</v>
      </c>
      <c r="D67" s="5">
        <v>111000</v>
      </c>
      <c r="E67" s="16">
        <v>2005</v>
      </c>
      <c r="F67" s="17"/>
      <c r="G67" s="17"/>
      <c r="H67" s="17"/>
      <c r="I67" s="6"/>
      <c r="J67" s="17">
        <f t="shared" si="0"/>
        <v>0</v>
      </c>
      <c r="K67" s="14"/>
      <c r="L67" s="80">
        <f t="shared" si="1"/>
        <v>0</v>
      </c>
      <c r="M67" s="13"/>
    </row>
    <row r="68" spans="2:13" ht="12.75">
      <c r="B68" s="18"/>
      <c r="C68" s="18"/>
      <c r="D68" s="41"/>
      <c r="E68" s="16">
        <v>2006</v>
      </c>
      <c r="F68" s="17">
        <v>111000</v>
      </c>
      <c r="G68" s="17"/>
      <c r="H68" s="17"/>
      <c r="I68" s="6"/>
      <c r="J68" s="17">
        <f t="shared" si="0"/>
        <v>111000</v>
      </c>
      <c r="K68" s="14"/>
      <c r="L68" s="80">
        <f t="shared" si="1"/>
        <v>0</v>
      </c>
      <c r="M68" s="13"/>
    </row>
    <row r="69" spans="2:13" ht="12.75">
      <c r="B69" s="2"/>
      <c r="C69" s="2"/>
      <c r="D69" s="69"/>
      <c r="E69" s="16">
        <v>2004</v>
      </c>
      <c r="F69" s="17"/>
      <c r="G69" s="17"/>
      <c r="H69" s="17"/>
      <c r="I69" s="6"/>
      <c r="J69" s="17">
        <f t="shared" si="0"/>
        <v>0</v>
      </c>
      <c r="K69" s="14"/>
      <c r="L69" s="80">
        <f t="shared" si="1"/>
        <v>0</v>
      </c>
      <c r="M69" s="10"/>
    </row>
    <row r="70" spans="2:13" ht="12.75">
      <c r="B70" s="2">
        <v>20</v>
      </c>
      <c r="C70" s="2" t="s">
        <v>66</v>
      </c>
      <c r="D70" s="5">
        <v>105285</v>
      </c>
      <c r="E70" s="16">
        <v>2005</v>
      </c>
      <c r="F70" s="17"/>
      <c r="G70" s="17"/>
      <c r="H70" s="17"/>
      <c r="I70" s="6"/>
      <c r="J70" s="17">
        <f t="shared" si="0"/>
        <v>0</v>
      </c>
      <c r="K70" s="14"/>
      <c r="L70" s="80">
        <f t="shared" si="1"/>
        <v>0</v>
      </c>
      <c r="M70" s="13"/>
    </row>
    <row r="71" spans="2:13" ht="12.75">
      <c r="B71" s="18"/>
      <c r="C71" s="18" t="s">
        <v>67</v>
      </c>
      <c r="D71" s="92"/>
      <c r="E71" s="16">
        <v>2006</v>
      </c>
      <c r="F71" s="17">
        <v>105285</v>
      </c>
      <c r="G71" s="17"/>
      <c r="H71" s="17"/>
      <c r="I71" s="6"/>
      <c r="J71" s="17">
        <f t="shared" si="0"/>
        <v>105285</v>
      </c>
      <c r="K71" s="14"/>
      <c r="L71" s="80">
        <f t="shared" si="1"/>
        <v>0</v>
      </c>
      <c r="M71" s="23"/>
    </row>
    <row r="72" spans="2:13" ht="12.75">
      <c r="B72" s="2"/>
      <c r="C72" s="2"/>
      <c r="D72" s="5"/>
      <c r="E72" s="16">
        <v>2004</v>
      </c>
      <c r="F72" s="17"/>
      <c r="G72" s="17"/>
      <c r="H72" s="17"/>
      <c r="I72" s="6"/>
      <c r="J72" s="17">
        <f t="shared" si="0"/>
        <v>0</v>
      </c>
      <c r="K72" s="14"/>
      <c r="L72" s="80">
        <f t="shared" si="1"/>
        <v>0</v>
      </c>
      <c r="M72" s="13"/>
    </row>
    <row r="73" spans="2:13" ht="12.75">
      <c r="B73" s="2">
        <v>21</v>
      </c>
      <c r="C73" s="2" t="s">
        <v>32</v>
      </c>
      <c r="D73" s="5">
        <v>307000</v>
      </c>
      <c r="E73" s="16">
        <v>2005</v>
      </c>
      <c r="F73" s="17"/>
      <c r="G73" s="17"/>
      <c r="H73" s="17"/>
      <c r="I73" s="6"/>
      <c r="J73" s="17">
        <f t="shared" si="0"/>
        <v>0</v>
      </c>
      <c r="K73" s="14"/>
      <c r="L73" s="80">
        <f aca="true" t="shared" si="2" ref="L73:L98">IF(J73&gt;0,K73/J73*100,0)</f>
        <v>0</v>
      </c>
      <c r="M73" s="13"/>
    </row>
    <row r="74" spans="2:13" ht="12.75">
      <c r="B74" s="18"/>
      <c r="C74" s="18"/>
      <c r="D74" s="41"/>
      <c r="E74" s="16">
        <v>2006</v>
      </c>
      <c r="F74" s="17">
        <v>307000</v>
      </c>
      <c r="G74" s="17"/>
      <c r="H74" s="17"/>
      <c r="I74" s="6"/>
      <c r="J74" s="17">
        <f aca="true" t="shared" si="3" ref="J74:J96">SUM(F74:I74)</f>
        <v>307000</v>
      </c>
      <c r="K74" s="14"/>
      <c r="L74" s="80">
        <f t="shared" si="2"/>
        <v>0</v>
      </c>
      <c r="M74" s="13"/>
    </row>
    <row r="75" spans="2:13" ht="12.75">
      <c r="B75" s="2"/>
      <c r="C75" s="2"/>
      <c r="D75" s="69"/>
      <c r="E75" s="16">
        <v>2004</v>
      </c>
      <c r="F75" s="17"/>
      <c r="G75" s="17"/>
      <c r="H75" s="17"/>
      <c r="I75" s="6"/>
      <c r="J75" s="17">
        <f t="shared" si="3"/>
        <v>0</v>
      </c>
      <c r="K75" s="14"/>
      <c r="L75" s="80">
        <f t="shared" si="2"/>
        <v>0</v>
      </c>
      <c r="M75" s="10"/>
    </row>
    <row r="76" spans="2:13" ht="12.75">
      <c r="B76" s="2">
        <v>22</v>
      </c>
      <c r="C76" s="2" t="s">
        <v>102</v>
      </c>
      <c r="D76" s="5">
        <v>105000</v>
      </c>
      <c r="E76" s="16">
        <v>2005</v>
      </c>
      <c r="F76" s="17">
        <v>105000</v>
      </c>
      <c r="G76" s="17"/>
      <c r="H76" s="17"/>
      <c r="I76" s="6"/>
      <c r="J76" s="17">
        <f t="shared" si="3"/>
        <v>105000</v>
      </c>
      <c r="K76" s="14"/>
      <c r="L76" s="80">
        <f t="shared" si="2"/>
        <v>0</v>
      </c>
      <c r="M76" s="13"/>
    </row>
    <row r="77" spans="2:13" ht="12.75">
      <c r="B77" s="18"/>
      <c r="C77" s="18" t="s">
        <v>33</v>
      </c>
      <c r="D77" s="92"/>
      <c r="E77" s="16">
        <v>2006</v>
      </c>
      <c r="F77" s="17"/>
      <c r="G77" s="17"/>
      <c r="H77" s="17"/>
      <c r="I77" s="6"/>
      <c r="J77" s="17">
        <f t="shared" si="3"/>
        <v>0</v>
      </c>
      <c r="K77" s="14"/>
      <c r="L77" s="80">
        <f t="shared" si="2"/>
        <v>0</v>
      </c>
      <c r="M77" s="23"/>
    </row>
    <row r="78" spans="2:13" ht="12.75">
      <c r="B78" s="2"/>
      <c r="C78" s="2"/>
      <c r="D78" s="5"/>
      <c r="E78" s="16">
        <v>2004</v>
      </c>
      <c r="F78" s="17"/>
      <c r="G78" s="17"/>
      <c r="H78" s="17"/>
      <c r="I78" s="6"/>
      <c r="J78" s="17">
        <f t="shared" si="3"/>
        <v>0</v>
      </c>
      <c r="K78" s="14"/>
      <c r="L78" s="80">
        <f t="shared" si="2"/>
        <v>0</v>
      </c>
      <c r="M78" s="72"/>
    </row>
    <row r="79" spans="2:13" ht="12.75">
      <c r="B79" s="2">
        <v>23</v>
      </c>
      <c r="C79" s="2" t="s">
        <v>22</v>
      </c>
      <c r="D79" s="5">
        <v>460000</v>
      </c>
      <c r="E79" s="16">
        <v>2005</v>
      </c>
      <c r="F79" s="17">
        <v>460000</v>
      </c>
      <c r="G79" s="17"/>
      <c r="H79" s="17"/>
      <c r="I79" s="6"/>
      <c r="J79" s="17">
        <f t="shared" si="3"/>
        <v>460000</v>
      </c>
      <c r="K79" s="14"/>
      <c r="L79" s="80">
        <f t="shared" si="2"/>
        <v>0</v>
      </c>
      <c r="M79" s="2"/>
    </row>
    <row r="80" spans="2:13" ht="12.75">
      <c r="B80" s="18"/>
      <c r="C80" s="18" t="s">
        <v>68</v>
      </c>
      <c r="D80" s="41"/>
      <c r="E80" s="16">
        <v>2006</v>
      </c>
      <c r="F80" s="17"/>
      <c r="G80" s="17"/>
      <c r="H80" s="17"/>
      <c r="I80" s="6"/>
      <c r="J80" s="17">
        <f t="shared" si="3"/>
        <v>0</v>
      </c>
      <c r="K80" s="14"/>
      <c r="L80" s="80">
        <f t="shared" si="2"/>
        <v>0</v>
      </c>
      <c r="M80" s="18"/>
    </row>
    <row r="81" spans="2:13" ht="12.75">
      <c r="B81" s="33"/>
      <c r="C81" s="88"/>
      <c r="D81" s="90"/>
      <c r="E81" s="37">
        <v>2004</v>
      </c>
      <c r="F81" s="44">
        <v>98500</v>
      </c>
      <c r="G81" s="17"/>
      <c r="H81" s="17"/>
      <c r="I81" s="6"/>
      <c r="J81" s="17">
        <f t="shared" si="3"/>
        <v>98500</v>
      </c>
      <c r="K81" s="14">
        <v>0</v>
      </c>
      <c r="L81" s="80">
        <f t="shared" si="2"/>
        <v>0</v>
      </c>
      <c r="M81" s="72"/>
    </row>
    <row r="82" spans="2:13" ht="12.75">
      <c r="B82" s="33">
        <v>24</v>
      </c>
      <c r="C82" s="88" t="s">
        <v>12</v>
      </c>
      <c r="D82" s="91">
        <v>181000</v>
      </c>
      <c r="E82" s="37">
        <v>2005</v>
      </c>
      <c r="F82" s="44">
        <v>50000</v>
      </c>
      <c r="G82" s="17"/>
      <c r="H82" s="17"/>
      <c r="I82" s="6"/>
      <c r="J82" s="17">
        <f t="shared" si="3"/>
        <v>50000</v>
      </c>
      <c r="K82" s="14"/>
      <c r="L82" s="80">
        <f t="shared" si="2"/>
        <v>0</v>
      </c>
      <c r="M82" s="2"/>
    </row>
    <row r="83" spans="2:13" ht="12.75">
      <c r="B83" s="35"/>
      <c r="C83" s="88"/>
      <c r="D83" s="92"/>
      <c r="E83" s="37">
        <v>2006</v>
      </c>
      <c r="F83" s="44">
        <v>32500</v>
      </c>
      <c r="G83" s="17"/>
      <c r="H83" s="17"/>
      <c r="I83" s="6"/>
      <c r="J83" s="17">
        <f t="shared" si="3"/>
        <v>32500</v>
      </c>
      <c r="K83" s="14"/>
      <c r="L83" s="80">
        <f t="shared" si="2"/>
        <v>0</v>
      </c>
      <c r="M83" s="18"/>
    </row>
    <row r="84" spans="2:13" ht="12.75">
      <c r="B84" s="36"/>
      <c r="C84" s="46" t="s">
        <v>74</v>
      </c>
      <c r="D84" s="89"/>
      <c r="E84" s="34">
        <v>2004</v>
      </c>
      <c r="F84" s="44"/>
      <c r="G84" s="17"/>
      <c r="H84" s="17"/>
      <c r="I84" s="6"/>
      <c r="J84" s="17">
        <f t="shared" si="3"/>
        <v>0</v>
      </c>
      <c r="K84" s="14"/>
      <c r="L84" s="80">
        <f t="shared" si="2"/>
        <v>0</v>
      </c>
      <c r="M84" s="72"/>
    </row>
    <row r="85" spans="2:13" ht="12.75">
      <c r="B85" s="33">
        <v>25</v>
      </c>
      <c r="C85" s="47" t="s">
        <v>75</v>
      </c>
      <c r="D85" s="33">
        <v>240000</v>
      </c>
      <c r="E85" s="34">
        <v>2005</v>
      </c>
      <c r="F85" s="44">
        <v>100000</v>
      </c>
      <c r="G85" s="17"/>
      <c r="H85" s="17"/>
      <c r="I85" s="6"/>
      <c r="J85" s="17">
        <f t="shared" si="3"/>
        <v>100000</v>
      </c>
      <c r="K85" s="14"/>
      <c r="L85" s="80">
        <f t="shared" si="2"/>
        <v>0</v>
      </c>
      <c r="M85" s="2"/>
    </row>
    <row r="86" spans="2:13" ht="12.75">
      <c r="B86" s="38"/>
      <c r="C86" s="81" t="s">
        <v>97</v>
      </c>
      <c r="D86" s="41"/>
      <c r="E86" s="34">
        <v>2006</v>
      </c>
      <c r="F86" s="44">
        <v>140000</v>
      </c>
      <c r="G86" s="17"/>
      <c r="H86" s="17"/>
      <c r="I86" s="6"/>
      <c r="J86" s="17">
        <f t="shared" si="3"/>
        <v>140000</v>
      </c>
      <c r="K86" s="14"/>
      <c r="L86" s="80">
        <f t="shared" si="2"/>
        <v>0</v>
      </c>
      <c r="M86" s="18"/>
    </row>
    <row r="87" spans="2:13" ht="12.75">
      <c r="B87" s="40"/>
      <c r="C87" s="42"/>
      <c r="D87" s="40"/>
      <c r="E87" s="37">
        <v>2004</v>
      </c>
      <c r="F87" s="44"/>
      <c r="G87" s="17"/>
      <c r="H87" s="17"/>
      <c r="I87" s="6"/>
      <c r="J87" s="17">
        <f t="shared" si="3"/>
        <v>0</v>
      </c>
      <c r="K87" s="14"/>
      <c r="L87" s="80">
        <f t="shared" si="2"/>
        <v>0</v>
      </c>
      <c r="M87" s="72"/>
    </row>
    <row r="88" spans="2:13" ht="12.75">
      <c r="B88" s="41">
        <v>26</v>
      </c>
      <c r="C88" s="39" t="s">
        <v>71</v>
      </c>
      <c r="D88" s="41">
        <v>400000</v>
      </c>
      <c r="E88" s="37">
        <v>2005</v>
      </c>
      <c r="F88" s="45">
        <v>400000</v>
      </c>
      <c r="G88" s="17"/>
      <c r="H88" s="17"/>
      <c r="I88" s="6"/>
      <c r="J88" s="17">
        <f t="shared" si="3"/>
        <v>400000</v>
      </c>
      <c r="K88" s="14"/>
      <c r="L88" s="80">
        <f t="shared" si="2"/>
        <v>0</v>
      </c>
      <c r="M88" s="2"/>
    </row>
    <row r="89" spans="2:13" ht="12.75">
      <c r="B89" s="41"/>
      <c r="C89" s="39" t="s">
        <v>101</v>
      </c>
      <c r="D89" s="41"/>
      <c r="E89" s="37">
        <v>2006</v>
      </c>
      <c r="F89" s="44"/>
      <c r="G89" s="17"/>
      <c r="H89" s="17"/>
      <c r="I89" s="6"/>
      <c r="J89" s="17">
        <f t="shared" si="3"/>
        <v>0</v>
      </c>
      <c r="K89" s="14"/>
      <c r="L89" s="80">
        <f t="shared" si="2"/>
        <v>0</v>
      </c>
      <c r="M89" s="18"/>
    </row>
    <row r="90" spans="2:13" ht="12.75">
      <c r="B90" s="40"/>
      <c r="C90" s="43" t="s">
        <v>72</v>
      </c>
      <c r="D90" s="40"/>
      <c r="E90" s="37">
        <v>2004</v>
      </c>
      <c r="F90" s="44">
        <v>0</v>
      </c>
      <c r="G90" s="17">
        <v>0</v>
      </c>
      <c r="H90" s="17">
        <v>0</v>
      </c>
      <c r="I90" s="6">
        <v>0</v>
      </c>
      <c r="J90" s="17">
        <f t="shared" si="3"/>
        <v>0</v>
      </c>
      <c r="K90" s="14"/>
      <c r="L90" s="80">
        <f t="shared" si="2"/>
        <v>0</v>
      </c>
      <c r="M90" s="72"/>
    </row>
    <row r="91" spans="2:13" ht="12.75">
      <c r="B91" s="41">
        <v>27</v>
      </c>
      <c r="C91" s="39" t="s">
        <v>73</v>
      </c>
      <c r="D91" s="41">
        <v>10600000</v>
      </c>
      <c r="E91" s="37">
        <v>2005</v>
      </c>
      <c r="F91" s="76">
        <v>50000</v>
      </c>
      <c r="G91" s="17">
        <v>0</v>
      </c>
      <c r="H91" s="17">
        <v>150000</v>
      </c>
      <c r="I91" s="6">
        <v>0</v>
      </c>
      <c r="J91" s="17">
        <f t="shared" si="3"/>
        <v>200000</v>
      </c>
      <c r="K91" s="14"/>
      <c r="L91" s="80">
        <f t="shared" si="2"/>
        <v>0</v>
      </c>
      <c r="M91" s="2"/>
    </row>
    <row r="92" spans="2:13" ht="12.75">
      <c r="B92" s="41"/>
      <c r="C92" s="39"/>
      <c r="D92" s="41"/>
      <c r="E92" s="75">
        <v>2006</v>
      </c>
      <c r="F92" s="77">
        <v>1820000</v>
      </c>
      <c r="G92" s="17"/>
      <c r="H92" s="17">
        <v>5460000</v>
      </c>
      <c r="I92" s="6"/>
      <c r="J92" s="17">
        <f t="shared" si="3"/>
        <v>7280000</v>
      </c>
      <c r="K92" s="14"/>
      <c r="L92" s="80">
        <f t="shared" si="2"/>
        <v>0</v>
      </c>
      <c r="M92" s="2"/>
    </row>
    <row r="93" spans="2:13" ht="12.75">
      <c r="B93" s="41"/>
      <c r="C93" s="39"/>
      <c r="D93" s="41"/>
      <c r="E93" s="37">
        <v>2007</v>
      </c>
      <c r="F93" s="45">
        <v>780000</v>
      </c>
      <c r="G93" s="17">
        <v>0</v>
      </c>
      <c r="H93" s="17">
        <v>2340000</v>
      </c>
      <c r="I93" s="6">
        <v>0</v>
      </c>
      <c r="J93" s="17">
        <f t="shared" si="3"/>
        <v>3120000</v>
      </c>
      <c r="K93" s="14"/>
      <c r="L93" s="80">
        <f t="shared" si="2"/>
        <v>0</v>
      </c>
      <c r="M93" s="18"/>
    </row>
    <row r="94" spans="2:13" ht="12.75">
      <c r="B94" s="72"/>
      <c r="C94" s="10"/>
      <c r="D94" s="85"/>
      <c r="E94" s="83">
        <v>2004</v>
      </c>
      <c r="F94" s="25">
        <f>SUM(F9+F15+F18+F12+F21+F24+F27+F33+F36+F39+F42+F45+F48+F51+F54+F57+F60+F63+F66+F69+F72+F75+F78+F81+F84+F87+F90)</f>
        <v>1296939</v>
      </c>
      <c r="G94" s="48">
        <f>SUM(G9+G15+G18+G27+G12+G21+G24+G33+G51)</f>
        <v>0</v>
      </c>
      <c r="H94" s="4">
        <f>SUM(H9+H15+H18+H27+H12+H21+H24+H33+H51)</f>
        <v>0</v>
      </c>
      <c r="I94" s="58">
        <f>SUM(I9+I15+I18+I27+I12+I21+I24+I33+I51)</f>
        <v>0</v>
      </c>
      <c r="J94" s="25">
        <f t="shared" si="3"/>
        <v>1296939</v>
      </c>
      <c r="K94" s="82">
        <v>1278984.63</v>
      </c>
      <c r="L94" s="80">
        <f t="shared" si="2"/>
        <v>98.61563496818276</v>
      </c>
      <c r="M94" s="13"/>
    </row>
    <row r="95" spans="2:13" ht="12.75">
      <c r="B95" s="2"/>
      <c r="C95" s="48" t="s">
        <v>11</v>
      </c>
      <c r="D95" s="86">
        <f>SUM(D9:D93)</f>
        <v>23507444</v>
      </c>
      <c r="E95" s="84">
        <v>2005</v>
      </c>
      <c r="F95" s="25">
        <f>SUM(F10+F16+F19+F13+F22+F25+F29+F34+F37+F40+F43+F46+F49+F52+F55+F58+F61+F64+F67+F70+F73+F76+F79+F82+F85+F88+F91)</f>
        <v>4466000</v>
      </c>
      <c r="G95" s="25">
        <f>SUM(G10+G16+G19+G30+G13+G22+G25+G34+G52)</f>
        <v>0</v>
      </c>
      <c r="H95" s="25">
        <f>SUM(H10+H16+H19+H30+H13+H22+H25+H29+H34+H37+H40+H43+H46+H49+H52+H55+H58+H61+H64+H67+H70+H73+H76+H79+H82+H85+H88+H91)</f>
        <v>3702000</v>
      </c>
      <c r="I95" s="59">
        <f>SUM(I10+I16+I19+I30+I13+I22+I25+I34+I52)</f>
        <v>592000</v>
      </c>
      <c r="J95" s="25">
        <f t="shared" si="3"/>
        <v>8760000</v>
      </c>
      <c r="K95" s="24"/>
      <c r="L95" s="80">
        <f t="shared" si="2"/>
        <v>0</v>
      </c>
      <c r="M95" s="13"/>
    </row>
    <row r="96" spans="2:13" ht="12.75">
      <c r="B96" s="2"/>
      <c r="C96" s="13"/>
      <c r="D96" s="15"/>
      <c r="E96" s="84">
        <v>2006</v>
      </c>
      <c r="F96" s="25">
        <f>SUM(F11+F17+F20+F14+F23+F26+F31+F35+F38+F41+F44+F47+F50+F53+F56+F59+F62+F65+F68+F71+F74+F77+F80+F83+F86+F89+F92)</f>
        <v>4170505</v>
      </c>
      <c r="G96" s="26">
        <f>SUM(G11+G17+G20+G32+G14+G23+G26+G35+G53)</f>
        <v>0</v>
      </c>
      <c r="H96" s="25">
        <f>SUM(H11+H17+H20+H31+H14+H23+H26+H35+H38+H41+H44+H47+H50+H53+H56+H59+H62+H65+H68+H71+H74+H77+H80+H83+H86+H89+H92)</f>
        <v>6060000</v>
      </c>
      <c r="I96" s="60">
        <f>SUM(I11+I17+I20+I32+I14+I23+I26+I35+I53)</f>
        <v>100000</v>
      </c>
      <c r="J96" s="25">
        <f t="shared" si="3"/>
        <v>10330505</v>
      </c>
      <c r="K96" s="24"/>
      <c r="L96" s="80">
        <f t="shared" si="2"/>
        <v>0</v>
      </c>
      <c r="M96" s="23"/>
    </row>
    <row r="97" spans="2:13" ht="12.75">
      <c r="B97" s="18"/>
      <c r="C97" s="23"/>
      <c r="D97" s="29"/>
      <c r="E97" s="84">
        <v>2007</v>
      </c>
      <c r="F97" s="26">
        <f>F93</f>
        <v>780000</v>
      </c>
      <c r="G97" s="74">
        <f>G93</f>
        <v>0</v>
      </c>
      <c r="H97" s="25">
        <f>H93</f>
        <v>2340000</v>
      </c>
      <c r="I97" s="25">
        <f>I93</f>
        <v>0</v>
      </c>
      <c r="J97" s="24">
        <f>J93</f>
        <v>3120000</v>
      </c>
      <c r="K97" s="24"/>
      <c r="L97" s="80">
        <f t="shared" si="2"/>
        <v>0</v>
      </c>
      <c r="M97" s="1"/>
    </row>
    <row r="98" spans="5:12" ht="12.75">
      <c r="E98" s="25" t="s">
        <v>11</v>
      </c>
      <c r="F98" s="25">
        <f>SUM(F94:F97)</f>
        <v>10713444</v>
      </c>
      <c r="G98" s="8">
        <f>SUM(G94:G97)</f>
        <v>0</v>
      </c>
      <c r="H98" s="25">
        <f>SUM(H94:H97)</f>
        <v>12102000</v>
      </c>
      <c r="I98" s="24">
        <f>SUM(I94:I97)</f>
        <v>692000</v>
      </c>
      <c r="J98" s="24">
        <f>SUM(F98:I98)</f>
        <v>23507444</v>
      </c>
      <c r="K98" s="24">
        <f>SUM(K94:K96)</f>
        <v>1278984.63</v>
      </c>
      <c r="L98" s="80">
        <f t="shared" si="2"/>
        <v>5.440764338309175</v>
      </c>
    </row>
  </sheetData>
  <mergeCells count="22">
    <mergeCell ref="I31:I32"/>
    <mergeCell ref="J31:J32"/>
    <mergeCell ref="K31:K32"/>
    <mergeCell ref="J27:J28"/>
    <mergeCell ref="K29:K30"/>
    <mergeCell ref="K27:K28"/>
    <mergeCell ref="I29:I30"/>
    <mergeCell ref="J29:J30"/>
    <mergeCell ref="E31:E32"/>
    <mergeCell ref="F31:F32"/>
    <mergeCell ref="G31:G32"/>
    <mergeCell ref="H31:H32"/>
    <mergeCell ref="E29:E30"/>
    <mergeCell ref="F29:F30"/>
    <mergeCell ref="D3:I3"/>
    <mergeCell ref="E27:E28"/>
    <mergeCell ref="F27:F28"/>
    <mergeCell ref="G27:G28"/>
    <mergeCell ref="H27:H28"/>
    <mergeCell ref="I27:I28"/>
    <mergeCell ref="G29:G30"/>
    <mergeCell ref="H29:H3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56"/>
  <sheetViews>
    <sheetView workbookViewId="0" topLeftCell="D35">
      <selection activeCell="N52" sqref="N52"/>
    </sheetView>
  </sheetViews>
  <sheetFormatPr defaultColWidth="9.140625" defaultRowHeight="12.75"/>
  <cols>
    <col min="1" max="1" width="1.28515625" style="0" customWidth="1"/>
    <col min="2" max="2" width="3.7109375" style="0" customWidth="1"/>
    <col min="3" max="3" width="39.28125" style="0" customWidth="1"/>
    <col min="4" max="4" width="15.7109375" style="0" customWidth="1"/>
    <col min="5" max="5" width="11.00390625" style="0" customWidth="1"/>
    <col min="6" max="6" width="8.421875" style="0" customWidth="1"/>
    <col min="7" max="7" width="9.28125" style="0" customWidth="1"/>
    <col min="8" max="9" width="7.8515625" style="0" customWidth="1"/>
    <col min="10" max="10" width="9.8515625" style="0" customWidth="1"/>
    <col min="12" max="12" width="4.28125" style="0" customWidth="1"/>
    <col min="13" max="13" width="8.28125" style="0" customWidth="1"/>
  </cols>
  <sheetData>
    <row r="3" spans="4:9" ht="15.75">
      <c r="D3" s="12" t="s">
        <v>64</v>
      </c>
      <c r="E3" s="11"/>
      <c r="F3" s="11"/>
      <c r="G3" s="11"/>
      <c r="H3" s="11"/>
      <c r="I3" s="11"/>
    </row>
    <row r="6" ht="12.75" customHeight="1"/>
    <row r="7" spans="6:9" ht="12.75">
      <c r="F7" s="6"/>
      <c r="G7" s="7" t="s">
        <v>2</v>
      </c>
      <c r="H7" s="7"/>
      <c r="I7" s="14"/>
    </row>
    <row r="8" spans="2:13" ht="12.75">
      <c r="B8" s="6" t="s">
        <v>7</v>
      </c>
      <c r="C8" s="27" t="s">
        <v>0</v>
      </c>
      <c r="D8" s="27" t="s">
        <v>1</v>
      </c>
      <c r="E8" s="50" t="s">
        <v>9</v>
      </c>
      <c r="F8" s="49" t="s">
        <v>6</v>
      </c>
      <c r="G8" s="49" t="s">
        <v>3</v>
      </c>
      <c r="H8" s="49" t="s">
        <v>4</v>
      </c>
      <c r="I8" s="49" t="s">
        <v>5</v>
      </c>
      <c r="J8" s="65" t="s">
        <v>76</v>
      </c>
      <c r="K8" s="65" t="s">
        <v>77</v>
      </c>
      <c r="L8" s="73" t="s">
        <v>93</v>
      </c>
      <c r="M8" s="28" t="s">
        <v>8</v>
      </c>
    </row>
    <row r="9" spans="2:13" ht="12.75">
      <c r="B9" s="2"/>
      <c r="C9" s="2" t="s">
        <v>35</v>
      </c>
      <c r="D9" s="13"/>
      <c r="E9" s="16">
        <v>2004</v>
      </c>
      <c r="F9" s="17">
        <v>2000</v>
      </c>
      <c r="G9" s="17"/>
      <c r="H9" s="17"/>
      <c r="I9" s="17"/>
      <c r="J9" s="66">
        <f>SUM(F9:I9)</f>
        <v>2000</v>
      </c>
      <c r="K9" s="66">
        <v>0</v>
      </c>
      <c r="L9" s="80">
        <f aca="true" t="shared" si="0" ref="L9:L54">IF(J9&gt;0,K9/J9*100,0)</f>
        <v>0</v>
      </c>
      <c r="M9" s="13"/>
    </row>
    <row r="10" spans="2:16" ht="12.75">
      <c r="B10" s="2">
        <v>1</v>
      </c>
      <c r="C10" s="2" t="s">
        <v>36</v>
      </c>
      <c r="D10" s="15">
        <v>2000</v>
      </c>
      <c r="E10" s="16">
        <v>2005</v>
      </c>
      <c r="F10" s="17"/>
      <c r="G10" s="17"/>
      <c r="H10" s="17"/>
      <c r="I10" s="17"/>
      <c r="J10" s="66">
        <f aca="true" t="shared" si="1" ref="J10:J54">SUM(F10:I10)</f>
        <v>0</v>
      </c>
      <c r="K10" s="66"/>
      <c r="L10" s="80">
        <f t="shared" si="0"/>
        <v>0</v>
      </c>
      <c r="M10" s="13"/>
      <c r="P10" s="51"/>
    </row>
    <row r="11" spans="2:13" ht="12.75">
      <c r="B11" s="18"/>
      <c r="C11" s="18" t="s">
        <v>37</v>
      </c>
      <c r="D11" s="29"/>
      <c r="E11" s="16">
        <v>2006</v>
      </c>
      <c r="F11" s="17"/>
      <c r="G11" s="17"/>
      <c r="H11" s="17"/>
      <c r="I11" s="17"/>
      <c r="J11" s="66">
        <f t="shared" si="1"/>
        <v>0</v>
      </c>
      <c r="K11" s="66"/>
      <c r="L11" s="80">
        <f t="shared" si="0"/>
        <v>0</v>
      </c>
      <c r="M11" s="23"/>
    </row>
    <row r="12" spans="2:13" ht="12.75">
      <c r="B12" s="2"/>
      <c r="C12" s="3" t="s">
        <v>35</v>
      </c>
      <c r="D12" s="15"/>
      <c r="E12" s="16">
        <v>2004</v>
      </c>
      <c r="F12" s="17">
        <v>10200</v>
      </c>
      <c r="G12" s="17"/>
      <c r="H12" s="17"/>
      <c r="I12" s="17"/>
      <c r="J12" s="66">
        <f t="shared" si="1"/>
        <v>10200</v>
      </c>
      <c r="K12" s="66">
        <v>10200</v>
      </c>
      <c r="L12" s="80">
        <f t="shared" si="0"/>
        <v>100</v>
      </c>
      <c r="M12" s="13"/>
    </row>
    <row r="13" spans="2:13" ht="12.75">
      <c r="B13" s="2">
        <v>2</v>
      </c>
      <c r="C13" s="3" t="s">
        <v>38</v>
      </c>
      <c r="D13" s="15">
        <v>10200</v>
      </c>
      <c r="E13" s="16">
        <v>2005</v>
      </c>
      <c r="F13" s="17"/>
      <c r="G13" s="17"/>
      <c r="H13" s="17"/>
      <c r="I13" s="17"/>
      <c r="J13" s="66">
        <f t="shared" si="1"/>
        <v>0</v>
      </c>
      <c r="K13" s="66"/>
      <c r="L13" s="80">
        <f t="shared" si="0"/>
        <v>0</v>
      </c>
      <c r="M13" s="13"/>
    </row>
    <row r="14" spans="2:13" ht="12.75">
      <c r="B14" s="18"/>
      <c r="C14" s="20" t="s">
        <v>39</v>
      </c>
      <c r="D14" s="29"/>
      <c r="E14" s="16">
        <v>2006</v>
      </c>
      <c r="F14" s="17"/>
      <c r="G14" s="17"/>
      <c r="H14" s="17"/>
      <c r="I14" s="17"/>
      <c r="J14" s="66">
        <f t="shared" si="1"/>
        <v>0</v>
      </c>
      <c r="K14" s="66"/>
      <c r="L14" s="80">
        <f t="shared" si="0"/>
        <v>0</v>
      </c>
      <c r="M14" s="23"/>
    </row>
    <row r="15" spans="2:13" ht="12.75">
      <c r="B15" s="2"/>
      <c r="C15" s="2" t="s">
        <v>40</v>
      </c>
      <c r="D15" s="15"/>
      <c r="E15" s="16">
        <v>2004</v>
      </c>
      <c r="F15" s="17">
        <v>15600</v>
      </c>
      <c r="G15" s="17"/>
      <c r="H15" s="17"/>
      <c r="I15" s="17"/>
      <c r="J15" s="66">
        <f t="shared" si="1"/>
        <v>15600</v>
      </c>
      <c r="K15" s="66">
        <v>13000</v>
      </c>
      <c r="L15" s="80">
        <f t="shared" si="0"/>
        <v>83.33333333333334</v>
      </c>
      <c r="M15" s="13"/>
    </row>
    <row r="16" spans="2:13" ht="12.75">
      <c r="B16" s="2">
        <v>3</v>
      </c>
      <c r="C16" s="3" t="s">
        <v>41</v>
      </c>
      <c r="D16" s="5">
        <v>15600</v>
      </c>
      <c r="E16" s="16">
        <v>2005</v>
      </c>
      <c r="F16" s="17"/>
      <c r="G16" s="17"/>
      <c r="H16" s="17"/>
      <c r="I16" s="17"/>
      <c r="J16" s="66">
        <f t="shared" si="1"/>
        <v>0</v>
      </c>
      <c r="K16" s="66"/>
      <c r="L16" s="80">
        <f t="shared" si="0"/>
        <v>0</v>
      </c>
      <c r="M16" s="13"/>
    </row>
    <row r="17" spans="2:13" ht="12.75">
      <c r="B17" s="2"/>
      <c r="C17" s="9" t="s">
        <v>42</v>
      </c>
      <c r="D17" s="5"/>
      <c r="E17" s="16">
        <v>2006</v>
      </c>
      <c r="F17" s="17"/>
      <c r="G17" s="17"/>
      <c r="H17" s="17"/>
      <c r="I17" s="17"/>
      <c r="J17" s="66">
        <f t="shared" si="1"/>
        <v>0</v>
      </c>
      <c r="K17" s="66"/>
      <c r="L17" s="80">
        <f t="shared" si="0"/>
        <v>0</v>
      </c>
      <c r="M17" s="23"/>
    </row>
    <row r="18" spans="2:13" ht="12.75">
      <c r="B18" s="72"/>
      <c r="C18" s="71" t="s">
        <v>43</v>
      </c>
      <c r="D18" s="69"/>
      <c r="E18" s="16">
        <v>2004</v>
      </c>
      <c r="F18" s="17">
        <v>9000</v>
      </c>
      <c r="G18" s="17"/>
      <c r="H18" s="17"/>
      <c r="I18" s="17"/>
      <c r="J18" s="66">
        <f t="shared" si="1"/>
        <v>9000</v>
      </c>
      <c r="K18" s="66">
        <v>0</v>
      </c>
      <c r="L18" s="80">
        <f t="shared" si="0"/>
        <v>0</v>
      </c>
      <c r="M18" s="13"/>
    </row>
    <row r="19" spans="2:13" ht="12.75">
      <c r="B19" s="2">
        <v>4</v>
      </c>
      <c r="C19" s="3" t="s">
        <v>45</v>
      </c>
      <c r="D19" s="5">
        <v>9000</v>
      </c>
      <c r="E19" s="16">
        <v>2005</v>
      </c>
      <c r="F19" s="17"/>
      <c r="G19" s="17"/>
      <c r="H19" s="17"/>
      <c r="I19" s="17"/>
      <c r="J19" s="66">
        <f t="shared" si="1"/>
        <v>0</v>
      </c>
      <c r="K19" s="66"/>
      <c r="L19" s="80">
        <f t="shared" si="0"/>
        <v>0</v>
      </c>
      <c r="M19" s="13"/>
    </row>
    <row r="20" spans="2:13" ht="12.75">
      <c r="B20" s="18"/>
      <c r="C20" s="20" t="s">
        <v>44</v>
      </c>
      <c r="D20" s="19"/>
      <c r="E20" s="16">
        <v>2006</v>
      </c>
      <c r="F20" s="17"/>
      <c r="G20" s="17"/>
      <c r="H20" s="17"/>
      <c r="I20" s="17"/>
      <c r="J20" s="66">
        <f t="shared" si="1"/>
        <v>0</v>
      </c>
      <c r="K20" s="66"/>
      <c r="L20" s="80">
        <f t="shared" si="0"/>
        <v>0</v>
      </c>
      <c r="M20" s="23"/>
    </row>
    <row r="21" spans="2:13" ht="12.75">
      <c r="B21" s="2"/>
      <c r="C21" s="2" t="s">
        <v>46</v>
      </c>
      <c r="D21" s="15"/>
      <c r="E21" s="16">
        <v>2004</v>
      </c>
      <c r="F21" s="17"/>
      <c r="G21" s="17"/>
      <c r="H21" s="17"/>
      <c r="I21" s="17">
        <v>1400</v>
      </c>
      <c r="J21" s="66">
        <f t="shared" si="1"/>
        <v>1400</v>
      </c>
      <c r="K21" s="66"/>
      <c r="L21" s="80">
        <f t="shared" si="0"/>
        <v>0</v>
      </c>
      <c r="M21" s="13"/>
    </row>
    <row r="22" spans="2:13" ht="12.75">
      <c r="B22" s="2">
        <v>5</v>
      </c>
      <c r="C22" s="3" t="s">
        <v>47</v>
      </c>
      <c r="D22" s="15">
        <v>1400</v>
      </c>
      <c r="E22" s="16">
        <v>2005</v>
      </c>
      <c r="F22" s="17"/>
      <c r="G22" s="17"/>
      <c r="H22" s="17"/>
      <c r="I22" s="17"/>
      <c r="J22" s="66">
        <f t="shared" si="1"/>
        <v>0</v>
      </c>
      <c r="K22" s="66"/>
      <c r="L22" s="80">
        <f t="shared" si="0"/>
        <v>0</v>
      </c>
      <c r="M22" s="13"/>
    </row>
    <row r="23" spans="2:13" ht="12.75">
      <c r="B23" s="18"/>
      <c r="C23" s="18" t="s">
        <v>48</v>
      </c>
      <c r="D23" s="29"/>
      <c r="E23" s="16">
        <v>2006</v>
      </c>
      <c r="F23" s="17"/>
      <c r="G23" s="17"/>
      <c r="H23" s="17"/>
      <c r="I23" s="17"/>
      <c r="J23" s="66">
        <f t="shared" si="1"/>
        <v>0</v>
      </c>
      <c r="K23" s="66"/>
      <c r="L23" s="80">
        <f t="shared" si="0"/>
        <v>0</v>
      </c>
      <c r="M23" s="23"/>
    </row>
    <row r="24" spans="2:13" ht="12.75">
      <c r="B24" s="2"/>
      <c r="C24" s="3" t="s">
        <v>49</v>
      </c>
      <c r="D24" s="15"/>
      <c r="E24" s="16">
        <v>2004</v>
      </c>
      <c r="F24" s="17">
        <v>21000</v>
      </c>
      <c r="G24" s="17"/>
      <c r="H24" s="17"/>
      <c r="I24" s="17"/>
      <c r="J24" s="66">
        <f t="shared" si="1"/>
        <v>21000</v>
      </c>
      <c r="K24" s="66">
        <v>4900</v>
      </c>
      <c r="L24" s="80">
        <f t="shared" si="0"/>
        <v>23.333333333333332</v>
      </c>
      <c r="M24" s="13"/>
    </row>
    <row r="25" spans="2:13" ht="12.75">
      <c r="B25" s="2">
        <v>6</v>
      </c>
      <c r="C25" s="3" t="s">
        <v>50</v>
      </c>
      <c r="D25" s="15">
        <v>21000</v>
      </c>
      <c r="E25" s="16">
        <v>2005</v>
      </c>
      <c r="F25" s="17"/>
      <c r="G25" s="17"/>
      <c r="H25" s="17"/>
      <c r="I25" s="17"/>
      <c r="J25" s="66">
        <f t="shared" si="1"/>
        <v>0</v>
      </c>
      <c r="K25" s="66"/>
      <c r="L25" s="80">
        <f t="shared" si="0"/>
        <v>0</v>
      </c>
      <c r="M25" s="13"/>
    </row>
    <row r="26" spans="2:13" ht="12.75">
      <c r="B26" s="18"/>
      <c r="C26" s="18"/>
      <c r="D26" s="29"/>
      <c r="E26" s="16">
        <v>2006</v>
      </c>
      <c r="F26" s="17"/>
      <c r="G26" s="17"/>
      <c r="H26" s="17"/>
      <c r="I26" s="17"/>
      <c r="J26" s="66">
        <f t="shared" si="1"/>
        <v>0</v>
      </c>
      <c r="K26" s="66"/>
      <c r="L26" s="80">
        <f t="shared" si="0"/>
        <v>0</v>
      </c>
      <c r="M26" s="23"/>
    </row>
    <row r="27" spans="2:13" ht="12.75">
      <c r="B27" s="2"/>
      <c r="C27" s="2" t="s">
        <v>46</v>
      </c>
      <c r="D27" s="15"/>
      <c r="E27" s="16">
        <v>2004</v>
      </c>
      <c r="F27" s="17"/>
      <c r="G27" s="17"/>
      <c r="H27" s="17"/>
      <c r="I27" s="17">
        <v>32000</v>
      </c>
      <c r="J27" s="66">
        <f t="shared" si="1"/>
        <v>32000</v>
      </c>
      <c r="K27" s="66"/>
      <c r="L27" s="80">
        <f t="shared" si="0"/>
        <v>0</v>
      </c>
      <c r="M27" s="13"/>
    </row>
    <row r="28" spans="2:13" ht="12.75">
      <c r="B28" s="2">
        <v>7</v>
      </c>
      <c r="C28" s="3" t="s">
        <v>52</v>
      </c>
      <c r="D28" s="15">
        <v>34000</v>
      </c>
      <c r="E28" s="16">
        <v>2005</v>
      </c>
      <c r="F28" s="30"/>
      <c r="G28" s="17"/>
      <c r="H28" s="17"/>
      <c r="I28" s="30">
        <v>2000</v>
      </c>
      <c r="J28" s="66">
        <f t="shared" si="1"/>
        <v>2000</v>
      </c>
      <c r="K28" s="66"/>
      <c r="L28" s="80">
        <f t="shared" si="0"/>
        <v>0</v>
      </c>
      <c r="M28" s="13"/>
    </row>
    <row r="29" spans="2:13" ht="12.75">
      <c r="B29" s="18"/>
      <c r="C29" s="18" t="s">
        <v>51</v>
      </c>
      <c r="D29" s="29"/>
      <c r="E29" s="16">
        <v>2006</v>
      </c>
      <c r="F29" s="17"/>
      <c r="G29" s="17"/>
      <c r="H29" s="17"/>
      <c r="I29" s="17"/>
      <c r="J29" s="66">
        <f t="shared" si="1"/>
        <v>0</v>
      </c>
      <c r="K29" s="66"/>
      <c r="L29" s="80">
        <f t="shared" si="0"/>
        <v>0</v>
      </c>
      <c r="M29" s="23"/>
    </row>
    <row r="30" spans="2:13" ht="12.75">
      <c r="B30" s="2"/>
      <c r="C30" s="3" t="s">
        <v>46</v>
      </c>
      <c r="D30" s="15"/>
      <c r="E30" s="16">
        <v>2004</v>
      </c>
      <c r="F30" s="17"/>
      <c r="G30" s="17"/>
      <c r="H30" s="17"/>
      <c r="I30" s="17">
        <v>30000</v>
      </c>
      <c r="J30" s="66">
        <f t="shared" si="1"/>
        <v>30000</v>
      </c>
      <c r="K30" s="66"/>
      <c r="L30" s="80">
        <f t="shared" si="0"/>
        <v>0</v>
      </c>
      <c r="M30" s="13"/>
    </row>
    <row r="31" spans="2:13" ht="12.75">
      <c r="B31" s="2">
        <v>8</v>
      </c>
      <c r="C31" s="3" t="s">
        <v>54</v>
      </c>
      <c r="D31" s="15">
        <v>34000</v>
      </c>
      <c r="E31" s="16">
        <v>2005</v>
      </c>
      <c r="F31" s="17"/>
      <c r="G31" s="17"/>
      <c r="H31" s="17"/>
      <c r="I31" s="30">
        <v>4000</v>
      </c>
      <c r="J31" s="66">
        <f t="shared" si="1"/>
        <v>4000</v>
      </c>
      <c r="K31" s="66"/>
      <c r="L31" s="80">
        <f t="shared" si="0"/>
        <v>0</v>
      </c>
      <c r="M31" s="13"/>
    </row>
    <row r="32" spans="2:13" ht="12.75">
      <c r="B32" s="18"/>
      <c r="C32" s="18"/>
      <c r="D32" s="29"/>
      <c r="E32" s="16">
        <v>2006</v>
      </c>
      <c r="F32" s="17"/>
      <c r="G32" s="17"/>
      <c r="H32" s="17"/>
      <c r="I32" s="17"/>
      <c r="J32" s="66">
        <f t="shared" si="1"/>
        <v>0</v>
      </c>
      <c r="K32" s="66"/>
      <c r="L32" s="80">
        <f t="shared" si="0"/>
        <v>0</v>
      </c>
      <c r="M32" s="23"/>
    </row>
    <row r="33" spans="2:13" ht="15.75" customHeight="1">
      <c r="B33" s="2"/>
      <c r="C33" s="2" t="s">
        <v>46</v>
      </c>
      <c r="D33" s="15"/>
      <c r="E33" s="16">
        <v>2004</v>
      </c>
      <c r="F33" s="17"/>
      <c r="G33" s="17"/>
      <c r="H33" s="17"/>
      <c r="I33" s="17">
        <v>19000</v>
      </c>
      <c r="J33" s="66">
        <f t="shared" si="1"/>
        <v>19000</v>
      </c>
      <c r="K33" s="66"/>
      <c r="L33" s="80">
        <f t="shared" si="0"/>
        <v>0</v>
      </c>
      <c r="M33" s="13"/>
    </row>
    <row r="34" spans="2:13" ht="15.75" customHeight="1">
      <c r="B34" s="2">
        <v>9</v>
      </c>
      <c r="C34" s="3" t="s">
        <v>53</v>
      </c>
      <c r="D34" s="15">
        <v>21000</v>
      </c>
      <c r="E34" s="16">
        <v>2005</v>
      </c>
      <c r="F34" s="17"/>
      <c r="G34" s="17"/>
      <c r="H34" s="17"/>
      <c r="I34" s="17"/>
      <c r="J34" s="66">
        <f t="shared" si="1"/>
        <v>0</v>
      </c>
      <c r="K34" s="66"/>
      <c r="L34" s="80">
        <f t="shared" si="0"/>
        <v>0</v>
      </c>
      <c r="M34" s="13"/>
    </row>
    <row r="35" spans="2:13" ht="14.25" customHeight="1">
      <c r="B35" s="18"/>
      <c r="C35" s="18"/>
      <c r="D35" s="29"/>
      <c r="E35" s="16">
        <v>2006</v>
      </c>
      <c r="F35" s="17"/>
      <c r="G35" s="17"/>
      <c r="H35" s="17"/>
      <c r="I35" s="17">
        <v>2000</v>
      </c>
      <c r="J35" s="66">
        <f t="shared" si="1"/>
        <v>2000</v>
      </c>
      <c r="K35" s="66"/>
      <c r="L35" s="80">
        <f t="shared" si="0"/>
        <v>0</v>
      </c>
      <c r="M35" s="23"/>
    </row>
    <row r="36" spans="2:13" ht="13.5" customHeight="1">
      <c r="B36" s="2"/>
      <c r="C36" s="2" t="s">
        <v>46</v>
      </c>
      <c r="D36" s="15"/>
      <c r="E36" s="16">
        <v>2004</v>
      </c>
      <c r="F36" s="17">
        <v>5000</v>
      </c>
      <c r="G36" s="17"/>
      <c r="H36" s="17"/>
      <c r="I36" s="17"/>
      <c r="J36" s="66">
        <f t="shared" si="1"/>
        <v>5000</v>
      </c>
      <c r="K36" s="66">
        <v>6500</v>
      </c>
      <c r="L36" s="80">
        <f t="shared" si="0"/>
        <v>130</v>
      </c>
      <c r="M36" s="13" t="s">
        <v>98</v>
      </c>
    </row>
    <row r="37" spans="2:13" ht="12.75">
      <c r="B37" s="2">
        <v>10</v>
      </c>
      <c r="C37" s="3" t="s">
        <v>61</v>
      </c>
      <c r="D37" s="15">
        <v>16000</v>
      </c>
      <c r="E37" s="16">
        <v>2005</v>
      </c>
      <c r="F37" s="17"/>
      <c r="G37" s="17"/>
      <c r="H37" s="17"/>
      <c r="I37" s="17"/>
      <c r="J37" s="66">
        <f t="shared" si="1"/>
        <v>0</v>
      </c>
      <c r="K37" s="66"/>
      <c r="L37" s="80">
        <f t="shared" si="0"/>
        <v>0</v>
      </c>
      <c r="M37" s="13" t="s">
        <v>99</v>
      </c>
    </row>
    <row r="38" spans="2:13" ht="12.75">
      <c r="B38" s="18"/>
      <c r="C38" s="18"/>
      <c r="D38" s="29"/>
      <c r="E38" s="16">
        <v>2006</v>
      </c>
      <c r="F38" s="17"/>
      <c r="G38" s="17"/>
      <c r="H38" s="17"/>
      <c r="I38" s="17"/>
      <c r="J38" s="66">
        <f t="shared" si="1"/>
        <v>0</v>
      </c>
      <c r="K38" s="66"/>
      <c r="L38" s="80">
        <f t="shared" si="0"/>
        <v>0</v>
      </c>
      <c r="M38" s="23"/>
    </row>
    <row r="39" spans="2:13" ht="12.75">
      <c r="B39" s="2"/>
      <c r="C39" s="2" t="s">
        <v>46</v>
      </c>
      <c r="D39" s="15"/>
      <c r="E39" s="16">
        <v>2004</v>
      </c>
      <c r="F39" s="17">
        <v>2000</v>
      </c>
      <c r="G39" s="17"/>
      <c r="H39" s="17"/>
      <c r="I39" s="17"/>
      <c r="J39" s="66">
        <f t="shared" si="1"/>
        <v>2000</v>
      </c>
      <c r="K39" s="66">
        <v>0</v>
      </c>
      <c r="L39" s="80">
        <f t="shared" si="0"/>
        <v>0</v>
      </c>
      <c r="M39" s="13" t="s">
        <v>98</v>
      </c>
    </row>
    <row r="40" spans="2:13" ht="12.75">
      <c r="B40" s="2">
        <v>11</v>
      </c>
      <c r="C40" s="2" t="s">
        <v>55</v>
      </c>
      <c r="D40" s="15">
        <v>2340</v>
      </c>
      <c r="E40" s="16">
        <v>2005</v>
      </c>
      <c r="F40" s="17"/>
      <c r="G40" s="17"/>
      <c r="H40" s="17"/>
      <c r="I40" s="17"/>
      <c r="J40" s="66">
        <f t="shared" si="1"/>
        <v>0</v>
      </c>
      <c r="K40" s="66"/>
      <c r="L40" s="80">
        <f t="shared" si="0"/>
        <v>0</v>
      </c>
      <c r="M40" s="13" t="s">
        <v>99</v>
      </c>
    </row>
    <row r="41" spans="2:13" ht="12.75">
      <c r="B41" s="18"/>
      <c r="C41" s="18" t="s">
        <v>56</v>
      </c>
      <c r="D41" s="29"/>
      <c r="E41" s="16">
        <v>2006</v>
      </c>
      <c r="F41" s="17"/>
      <c r="G41" s="17"/>
      <c r="H41" s="17"/>
      <c r="I41" s="17"/>
      <c r="J41" s="66">
        <f t="shared" si="1"/>
        <v>0</v>
      </c>
      <c r="K41" s="66"/>
      <c r="L41" s="80">
        <f t="shared" si="0"/>
        <v>0</v>
      </c>
      <c r="M41" s="23"/>
    </row>
    <row r="42" spans="2:13" ht="12.75">
      <c r="B42" s="2"/>
      <c r="C42" s="2" t="s">
        <v>46</v>
      </c>
      <c r="D42" s="15"/>
      <c r="E42" s="16">
        <v>2004</v>
      </c>
      <c r="F42" s="17">
        <v>1200</v>
      </c>
      <c r="G42" s="17"/>
      <c r="H42" s="17"/>
      <c r="I42" s="17"/>
      <c r="J42" s="66">
        <f t="shared" si="1"/>
        <v>1200</v>
      </c>
      <c r="K42" s="66">
        <v>2286</v>
      </c>
      <c r="L42" s="80">
        <f t="shared" si="0"/>
        <v>190.5</v>
      </c>
      <c r="M42" s="13" t="s">
        <v>98</v>
      </c>
    </row>
    <row r="43" spans="2:13" ht="12.75">
      <c r="B43" s="2">
        <v>12</v>
      </c>
      <c r="C43" s="3" t="s">
        <v>57</v>
      </c>
      <c r="D43" s="15">
        <v>1550</v>
      </c>
      <c r="E43" s="16">
        <v>2005</v>
      </c>
      <c r="F43" s="17"/>
      <c r="G43" s="17"/>
      <c r="H43" s="17"/>
      <c r="I43" s="17"/>
      <c r="J43" s="66">
        <f t="shared" si="1"/>
        <v>0</v>
      </c>
      <c r="K43" s="66"/>
      <c r="L43" s="80">
        <f t="shared" si="0"/>
        <v>0</v>
      </c>
      <c r="M43" s="13" t="s">
        <v>99</v>
      </c>
    </row>
    <row r="44" spans="2:13" ht="12.75">
      <c r="B44" s="18"/>
      <c r="C44" s="18" t="s">
        <v>58</v>
      </c>
      <c r="D44" s="29"/>
      <c r="E44" s="16">
        <v>2006</v>
      </c>
      <c r="F44" s="17"/>
      <c r="G44" s="17"/>
      <c r="H44" s="17"/>
      <c r="I44" s="17"/>
      <c r="J44" s="66">
        <f t="shared" si="1"/>
        <v>0</v>
      </c>
      <c r="K44" s="66"/>
      <c r="L44" s="80">
        <f t="shared" si="0"/>
        <v>0</v>
      </c>
      <c r="M44" s="23"/>
    </row>
    <row r="45" spans="2:13" ht="12.75">
      <c r="B45" s="2"/>
      <c r="C45" s="2" t="s">
        <v>46</v>
      </c>
      <c r="D45" s="15"/>
      <c r="E45" s="16">
        <v>2004</v>
      </c>
      <c r="F45" s="17">
        <v>850</v>
      </c>
      <c r="G45" s="17"/>
      <c r="H45" s="17"/>
      <c r="I45" s="17"/>
      <c r="J45" s="66">
        <f t="shared" si="1"/>
        <v>850</v>
      </c>
      <c r="K45" s="66">
        <v>2286</v>
      </c>
      <c r="L45" s="80">
        <f t="shared" si="0"/>
        <v>268.94117647058823</v>
      </c>
      <c r="M45" s="13" t="s">
        <v>100</v>
      </c>
    </row>
    <row r="46" spans="2:13" ht="12.75">
      <c r="B46" s="2">
        <v>13</v>
      </c>
      <c r="C46" s="3" t="s">
        <v>59</v>
      </c>
      <c r="D46" s="15">
        <v>1300</v>
      </c>
      <c r="E46" s="16">
        <v>2005</v>
      </c>
      <c r="F46" s="17"/>
      <c r="G46" s="17"/>
      <c r="H46" s="17"/>
      <c r="I46" s="17"/>
      <c r="J46" s="66">
        <f t="shared" si="1"/>
        <v>0</v>
      </c>
      <c r="K46" s="66"/>
      <c r="L46" s="80">
        <f t="shared" si="0"/>
        <v>0</v>
      </c>
      <c r="M46" s="13" t="s">
        <v>99</v>
      </c>
    </row>
    <row r="47" spans="2:13" ht="12.75">
      <c r="B47" s="18"/>
      <c r="C47" s="18" t="s">
        <v>60</v>
      </c>
      <c r="D47" s="29"/>
      <c r="E47" s="16">
        <v>2006</v>
      </c>
      <c r="F47" s="17"/>
      <c r="G47" s="17"/>
      <c r="H47" s="17"/>
      <c r="I47" s="17"/>
      <c r="J47" s="66">
        <f t="shared" si="1"/>
        <v>0</v>
      </c>
      <c r="K47" s="66"/>
      <c r="L47" s="80">
        <f t="shared" si="0"/>
        <v>0</v>
      </c>
      <c r="M47" s="23"/>
    </row>
    <row r="48" spans="2:13" ht="12.75">
      <c r="B48" s="2"/>
      <c r="C48" s="2" t="s">
        <v>62</v>
      </c>
      <c r="D48" s="15"/>
      <c r="E48" s="16">
        <v>2004</v>
      </c>
      <c r="F48" s="17">
        <v>950</v>
      </c>
      <c r="G48" s="17"/>
      <c r="H48" s="17"/>
      <c r="I48" s="17"/>
      <c r="J48" s="66">
        <f t="shared" si="1"/>
        <v>950</v>
      </c>
      <c r="K48" s="66">
        <v>1740</v>
      </c>
      <c r="L48" s="80">
        <f t="shared" si="0"/>
        <v>183.1578947368421</v>
      </c>
      <c r="M48" s="13" t="s">
        <v>98</v>
      </c>
    </row>
    <row r="49" spans="2:13" ht="12.75">
      <c r="B49" s="2">
        <v>14</v>
      </c>
      <c r="C49" s="3" t="s">
        <v>63</v>
      </c>
      <c r="D49" s="15">
        <v>1300</v>
      </c>
      <c r="E49" s="16">
        <v>2005</v>
      </c>
      <c r="F49" s="17"/>
      <c r="G49" s="17"/>
      <c r="H49" s="17"/>
      <c r="I49" s="17"/>
      <c r="J49" s="66">
        <f t="shared" si="1"/>
        <v>0</v>
      </c>
      <c r="K49" s="66"/>
      <c r="L49" s="80">
        <f t="shared" si="0"/>
        <v>0</v>
      </c>
      <c r="M49" s="13" t="s">
        <v>99</v>
      </c>
    </row>
    <row r="50" spans="2:13" ht="12.75">
      <c r="B50" s="18"/>
      <c r="C50" s="18" t="s">
        <v>92</v>
      </c>
      <c r="D50" s="29"/>
      <c r="E50" s="16">
        <v>2006</v>
      </c>
      <c r="F50" s="17"/>
      <c r="G50" s="17"/>
      <c r="H50" s="17"/>
      <c r="I50" s="17"/>
      <c r="J50" s="66">
        <f t="shared" si="1"/>
        <v>0</v>
      </c>
      <c r="K50" s="66"/>
      <c r="L50" s="80">
        <f t="shared" si="0"/>
        <v>0</v>
      </c>
      <c r="M50" s="13"/>
    </row>
    <row r="51" spans="2:13" ht="12.75">
      <c r="B51" s="21"/>
      <c r="C51" s="10"/>
      <c r="D51" s="15"/>
      <c r="E51" s="31">
        <v>2004</v>
      </c>
      <c r="F51" s="25">
        <f>SUM(F9+F12+F18+F21+F30+F15+F24+F27+F33+F36+F39+F42+F45+F48)</f>
        <v>67800</v>
      </c>
      <c r="G51" s="25">
        <f>SUM(G9+G12+G18+G21+G30+G15+G24+G27+G33+G36+G39+G42+G45+G48)</f>
        <v>0</v>
      </c>
      <c r="H51" s="25">
        <f>SUM(H9+H12+H18+H21+H30+H15+H24+H27+H33+H36+H39+H42+H45+H48)</f>
        <v>0</v>
      </c>
      <c r="I51" s="25">
        <f>SUM(I9+I12+I18+I21+I30+I15+I24+I27+I33+I36+I39+I42+I45+I48)</f>
        <v>82400</v>
      </c>
      <c r="J51" s="67">
        <f t="shared" si="1"/>
        <v>150200</v>
      </c>
      <c r="K51" s="67">
        <f>SUM(K9+K12+K18+K21+K30+K15+K24+K27+K33+K36+K39+K42+K45+K48)</f>
        <v>40912</v>
      </c>
      <c r="L51" s="87">
        <f t="shared" si="0"/>
        <v>27.238348868175766</v>
      </c>
      <c r="M51" s="72"/>
    </row>
    <row r="52" spans="2:13" ht="12.75">
      <c r="B52" s="21"/>
      <c r="C52" s="13" t="s">
        <v>11</v>
      </c>
      <c r="D52" s="15">
        <f>SUM(D9:D49)</f>
        <v>170690</v>
      </c>
      <c r="E52" s="31">
        <v>2005</v>
      </c>
      <c r="F52" s="25">
        <f aca="true" t="shared" si="2" ref="F52:H53">SUM(F10+F13+F19+F22+F31+F16+F25+F28+F34+F37+F40+F43+F46+F49)</f>
        <v>0</v>
      </c>
      <c r="G52" s="25">
        <f t="shared" si="2"/>
        <v>0</v>
      </c>
      <c r="H52" s="25">
        <f t="shared" si="2"/>
        <v>0</v>
      </c>
      <c r="I52" s="25">
        <f aca="true" t="shared" si="3" ref="I52:K53">SUM(I10+I13+I19+I22+I31+I16+I25+I28+I34+I37+I40+I43+I46+I49)</f>
        <v>6000</v>
      </c>
      <c r="J52" s="67">
        <f t="shared" si="1"/>
        <v>6000</v>
      </c>
      <c r="K52" s="67">
        <f t="shared" si="3"/>
        <v>0</v>
      </c>
      <c r="L52" s="87">
        <f t="shared" si="0"/>
        <v>0</v>
      </c>
      <c r="M52" s="2"/>
    </row>
    <row r="53" spans="2:13" ht="12.75">
      <c r="B53" s="22"/>
      <c r="C53" s="23"/>
      <c r="D53" s="29"/>
      <c r="E53" s="32">
        <v>2006</v>
      </c>
      <c r="F53" s="25">
        <f t="shared" si="2"/>
        <v>0</v>
      </c>
      <c r="G53" s="25">
        <f t="shared" si="2"/>
        <v>0</v>
      </c>
      <c r="H53" s="25">
        <f t="shared" si="2"/>
        <v>0</v>
      </c>
      <c r="I53" s="25">
        <f t="shared" si="3"/>
        <v>2000</v>
      </c>
      <c r="J53" s="67">
        <f t="shared" si="1"/>
        <v>2000</v>
      </c>
      <c r="K53" s="67">
        <f t="shared" si="3"/>
        <v>0</v>
      </c>
      <c r="L53" s="87">
        <f t="shared" si="0"/>
        <v>0</v>
      </c>
      <c r="M53" s="2"/>
    </row>
    <row r="54" spans="2:13" ht="12.75">
      <c r="B54" s="1"/>
      <c r="C54" s="1"/>
      <c r="D54" s="1"/>
      <c r="E54" s="60" t="s">
        <v>11</v>
      </c>
      <c r="F54" s="25">
        <f>SUM(F51:F53)</f>
        <v>67800</v>
      </c>
      <c r="G54" s="25">
        <f>SUM(G51:G53)</f>
        <v>0</v>
      </c>
      <c r="H54" s="25">
        <f>SUM(H51:H53)</f>
        <v>0</v>
      </c>
      <c r="I54" s="25">
        <f>SUM(I51:I53)</f>
        <v>90400</v>
      </c>
      <c r="J54" s="67">
        <f t="shared" si="1"/>
        <v>158200</v>
      </c>
      <c r="K54" s="67">
        <f>SUM(K51:K53)</f>
        <v>40912</v>
      </c>
      <c r="L54" s="87">
        <f t="shared" si="0"/>
        <v>25.86093552465234</v>
      </c>
      <c r="M54" s="18"/>
    </row>
    <row r="55" spans="2:4" ht="12.75">
      <c r="B55" s="1"/>
      <c r="C55" s="1"/>
      <c r="D55" s="1"/>
    </row>
    <row r="56" ht="12.75">
      <c r="I56" s="52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2005-03-04T13:17:20Z</cp:lastPrinted>
  <dcterms:created xsi:type="dcterms:W3CDTF">2004-06-14T05:44:36Z</dcterms:created>
  <dcterms:modified xsi:type="dcterms:W3CDTF">2005-03-30T12:24:50Z</dcterms:modified>
  <cp:category/>
  <cp:version/>
  <cp:contentType/>
  <cp:contentStatus/>
</cp:coreProperties>
</file>