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<sst xmlns="http://schemas.openxmlformats.org/spreadsheetml/2006/main" count="530" uniqueCount="209">
  <si>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</si>
  <si>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</si>
  <si>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</si>
  <si>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</si>
  <si>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</si>
  <si>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</si>
  <si>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</si>
  <si>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</si>
  <si>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</si>
  <si>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</si>
  <si>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</si>
  <si>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</si>
  <si>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</si>
  <si>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</si>
  <si>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</si>
  <si>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</si>
  <si>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</si>
  <si>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</si>
  <si>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</si>
  <si>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</si>
  <si>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</si>
  <si>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</si>
  <si>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</si>
  <si>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</si>
  <si>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</si>
  <si>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</si>
  <si>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</si>
  <si>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</si>
  <si>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</si>
  <si>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2010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</si>
  <si>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</si>
  <si>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</si>
  <si>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</si>
  <si>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</si>
  <si>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</si>
  <si>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</si>
  <si>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</si>
  <si>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</si>
  <si>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</si>
  <si>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</si>
  <si>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</si>
  <si>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</si>
  <si>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</si>
  <si>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</si>
  <si>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</si>
  <si>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</si>
  <si>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</si>
  <si>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</si>
  <si>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</si>
  <si>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</si>
  <si>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</si>
  <si>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</si>
  <si>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</si>
  <si>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</si>
  <si>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</si>
  <si>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</si>
  <si>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</si>
  <si>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</si>
  <si>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</si>
  <si>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</si>
  <si>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</si>
  <si>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</si>
  <si>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</si>
  <si>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</si>
  <si>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</si>
  <si>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</si>
  <si>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</si>
  <si>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</si>
  <si>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</si>
  <si>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</si>
  <si>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</si>
  <si>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</si>
  <si>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</si>
  <si>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</si>
  <si>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</si>
  <si>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</si>
  <si>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</si>
  <si>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</si>
  <si>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</si>
  <si>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</si>
  <si>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</si>
  <si>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</si>
  <si>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</si>
  <si>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</si>
  <si>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</si>
  <si>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</si>
  <si>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</si>
  <si>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</si>
  <si>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</si>
  <si>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Wpływy z róznych opłat</t>
  </si>
  <si>
    <t>0900</t>
  </si>
  <si>
    <t>6330</t>
  </si>
  <si>
    <t>Obiekty sportowe</t>
  </si>
  <si>
    <t>Część wyrównawcza subwencji ogólnej dla gmin</t>
  </si>
  <si>
    <t>2707</t>
  </si>
  <si>
    <t>Środki na dofinansowanie własnych zadań bieżących</t>
  </si>
  <si>
    <t>6300</t>
  </si>
  <si>
    <t>Grzywny i inne kary pieniężne od osób prawnych i innych jednostek organizacyjnych</t>
  </si>
  <si>
    <t>0960</t>
  </si>
  <si>
    <t>Podatek od czynności cywilnoprawnych</t>
  </si>
  <si>
    <t>Przeciwdziałanie alkoholizmowi</t>
  </si>
  <si>
    <t>Różne jednostki obsługi gospodarki mieszkaniowej</t>
  </si>
  <si>
    <t>2370</t>
  </si>
  <si>
    <t>Wpływy do budżetu nadwyżki środków obrotowych</t>
  </si>
  <si>
    <t>2440</t>
  </si>
  <si>
    <t>010</t>
  </si>
  <si>
    <t>ROLNICTWO I ŁOWIECTWO</t>
  </si>
  <si>
    <t>0927</t>
  </si>
  <si>
    <t>2008</t>
  </si>
  <si>
    <t>2009</t>
  </si>
  <si>
    <t>6208</t>
  </si>
  <si>
    <t>6209</t>
  </si>
  <si>
    <t>Opłata od posiadania psów</t>
  </si>
  <si>
    <t>Ochrona zabytków i opieka nad zabytkami</t>
  </si>
  <si>
    <t>2318</t>
  </si>
  <si>
    <t>2319</t>
  </si>
  <si>
    <t>0870</t>
  </si>
  <si>
    <t>Wpływy ze sprzedaży składników majątkowych</t>
  </si>
  <si>
    <t>01095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</si>
  <si>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</si>
  <si>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</si>
  <si>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</si>
  <si>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</si>
  <si>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Rozdz.</t>
  </si>
  <si>
    <t>Klasyfikacja budżetowa</t>
  </si>
  <si>
    <t>POZOSTAŁE ZADANIA W ZAKRESIE POLITYKI SPOŁECZNEJ</t>
  </si>
  <si>
    <t>0560</t>
  </si>
  <si>
    <t>Dochody z najmu i dzierżawy składników majątkowych</t>
  </si>
  <si>
    <t>Otrzymane spadki, zapisy i darowizny w postaci pieniężnej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</si>
  <si>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</si>
  <si>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</si>
  <si>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</si>
  <si>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</si>
  <si>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</si>
  <si>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</si>
  <si>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</si>
  <si>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</si>
  <si>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</si>
  <si>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</si>
  <si>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</si>
  <si>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</si>
  <si>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</si>
  <si>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</si>
  <si>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</si>
  <si>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</si>
  <si>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</si>
  <si>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</si>
  <si>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</si>
  <si>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</si>
  <si>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</si>
  <si>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</si>
  <si>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</si>
  <si>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</si>
  <si>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</si>
  <si>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</si>
  <si>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wskaźnik dynamiki 2010/2009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</si>
  <si>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</si>
  <si>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</si>
  <si>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</si>
  <si>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</si>
  <si>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>Wybory Prezydenta Rzeczpospolitej</t>
  </si>
  <si>
    <t xml:space="preserve">Wpływy ze zwrotów dotacji wykorzystanych niezgodnie z przeznaczeniem  </t>
  </si>
  <si>
    <t>Wybory do rag gmin, rad powiatów i sejmików województw, wybory wójtów, burmistrzów i prezydentów miast oraz referenda gminne, powiatowe i wojewódzkie</t>
  </si>
  <si>
    <t>Wpływy i wydatki związane z gromadzeniem środków z opłat i kar za korzystanie ze środowiska</t>
  </si>
  <si>
    <t>Środki na dofinansowanie własnych inwestycji gmin, powiatów, samorządów województw, pozyskane z innych źródeł</t>
  </si>
  <si>
    <t>Zasiłki stałe</t>
  </si>
  <si>
    <t>12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</si>
  <si>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</si>
  <si>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</si>
  <si>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powiatu na inwestycje i zakupy inwestycyjne realizowane na podstawie porozumień między jst</t>
  </si>
  <si>
    <t>Dotacja</t>
  </si>
  <si>
    <t>Wybory do Parlamentu Europejskiego</t>
  </si>
  <si>
    <t>2870</t>
  </si>
  <si>
    <t>Dotacja z budżetu państwa dla gmin uzdrowiskowych</t>
  </si>
  <si>
    <t>2007</t>
  </si>
  <si>
    <t>Zaległości z podatków zniesionych</t>
  </si>
  <si>
    <t>Dochody z dzierżaw i leasingu</t>
  </si>
  <si>
    <t>2990</t>
  </si>
  <si>
    <t>6680</t>
  </si>
  <si>
    <t>Wpłata śr. finans. niewykorzyst.</t>
  </si>
  <si>
    <t>Wpływy z tyt. pomocy finansowej</t>
  </si>
  <si>
    <t>Spis powszechny i inne</t>
  </si>
  <si>
    <t>0928</t>
  </si>
  <si>
    <t>Promocja jst</t>
  </si>
  <si>
    <t>2310</t>
  </si>
  <si>
    <t>Odsetki od nieterminowych wpłat</t>
  </si>
  <si>
    <t>Grzywny, mandaty i inne kary pieniężne</t>
  </si>
  <si>
    <t>Grzywny i inne kary pieniężne</t>
  </si>
  <si>
    <t>2020</t>
  </si>
  <si>
    <t>Gospodarka odpadami</t>
  </si>
  <si>
    <t>Dotacje celowe</t>
  </si>
  <si>
    <t>Wpływy z różnych rozliczeń</t>
  </si>
  <si>
    <t>Wp. z zysku jednoosob. sp. sk. państwa lub sp. jst</t>
  </si>
  <si>
    <t>2708</t>
  </si>
  <si>
    <t>wykonanie 2009 r.</t>
  </si>
  <si>
    <t>% realizacji planu</t>
  </si>
  <si>
    <t>Budżet</t>
  </si>
  <si>
    <t>2010 r.</t>
  </si>
  <si>
    <t xml:space="preserve">Wykonanie </t>
  </si>
  <si>
    <t>01078</t>
  </si>
  <si>
    <t>Usuwanie skutków klęsk żywiołowych</t>
  </si>
  <si>
    <t>Oświetlenie ulic, placów i dróg</t>
  </si>
  <si>
    <t>Wpływy z zysku przeds. i 1-os spółek SP lub spółek jst</t>
  </si>
  <si>
    <t>Wpływy z zysku 1-os spółek SP lub spółek jst</t>
  </si>
  <si>
    <t>2750</t>
  </si>
  <si>
    <t>Uzupełnienie subwencji ogólnej dla jednostek samorządu terytorialnego</t>
  </si>
  <si>
    <t>Środki na uzupełnienie dochodów gmin</t>
  </si>
  <si>
    <t xml:space="preserve">2330 </t>
  </si>
  <si>
    <t>x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</si>
</sst>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#,##0.000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7"/>
      <color indexed="10"/>
      <name val="Arial CE"/>
      <family val="0"/>
    </font>
    <font>
      <sz val="6"/>
      <color indexed="10"/>
      <name val="Arial CE"/>
      <family val="0"/>
    </font>
    <font>
      <b/>
      <sz val="6"/>
      <name val="Arial"/>
      <family val="2"/>
    </font>
    <font>
      <b/>
      <sz val="6"/>
      <color indexed="10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9" fillId="20" borderId="11" xfId="0" applyNumberFormat="1" applyFont="1" applyFill="1" applyBorder="1" applyAlignment="1">
      <alignment horizontal="center"/>
    </xf>
    <xf numFmtId="0" fontId="9" fillId="20" borderId="12" xfId="0" applyFont="1" applyFill="1" applyBorder="1" applyAlignment="1">
      <alignment horizontal="center" vertical="center"/>
    </xf>
    <xf numFmtId="172" fontId="9" fillId="2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0" fontId="9" fillId="2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 quotePrefix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9" fillId="2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1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 quotePrefix="1">
      <alignment horizontal="center" vertical="center"/>
    </xf>
    <xf numFmtId="49" fontId="2" fillId="24" borderId="10" xfId="0" applyNumberFormat="1" applyFont="1" applyFill="1" applyBorder="1" applyAlignment="1" quotePrefix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NumberFormat="1" applyFont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9" fontId="9" fillId="20" borderId="21" xfId="0" applyNumberFormat="1" applyFont="1" applyFill="1" applyBorder="1" applyAlignment="1">
      <alignment horizontal="center" vertical="center"/>
    </xf>
    <xf numFmtId="172" fontId="9" fillId="2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24" borderId="20" xfId="0" applyFont="1" applyFill="1" applyBorder="1" applyAlignment="1">
      <alignment horizontal="center" vertical="center"/>
    </xf>
    <xf numFmtId="49" fontId="9" fillId="24" borderId="2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0" fillId="0" borderId="15" xfId="0" applyNumberFormat="1" applyFont="1" applyBorder="1" applyAlignment="1" quotePrefix="1">
      <alignment horizontal="center" vertical="center"/>
    </xf>
    <xf numFmtId="0" fontId="9" fillId="20" borderId="18" xfId="0" applyFont="1" applyFill="1" applyBorder="1" applyAlignment="1">
      <alignment vertical="center"/>
    </xf>
    <xf numFmtId="0" fontId="9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9" fillId="2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/>
    </xf>
    <xf numFmtId="0" fontId="9" fillId="24" borderId="11" xfId="0" applyFont="1" applyFill="1" applyBorder="1" applyAlignment="1">
      <alignment horizontal="center"/>
    </xf>
    <xf numFmtId="0" fontId="9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9" fillId="20" borderId="13" xfId="0" applyFont="1" applyFill="1" applyBorder="1" applyAlignment="1">
      <alignment horizontal="center" vertical="center"/>
    </xf>
    <xf numFmtId="43" fontId="14" fillId="0" borderId="0" xfId="0" applyNumberFormat="1" applyFont="1" applyAlignment="1">
      <alignment/>
    </xf>
    <xf numFmtId="43" fontId="14" fillId="0" borderId="0" xfId="0" applyNumberFormat="1" applyFont="1" applyAlignment="1">
      <alignment vertical="center"/>
    </xf>
    <xf numFmtId="43" fontId="14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9" fillId="20" borderId="18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9" fillId="20" borderId="11" xfId="0" applyFont="1" applyFill="1" applyBorder="1" applyAlignment="1">
      <alignment vertical="center"/>
    </xf>
    <xf numFmtId="0" fontId="11" fillId="20" borderId="13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1"/>
  <sheetViews>
    <sheetView tabSelected="1" zoomScale="110" zoomScaleNormal="110" zoomScalePageLayoutView="0" workbookViewId="0" topLeftCell="A265">
      <selection activeCell="D268" sqref="D26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6.75390625" style="3" customWidth="1"/>
    <col min="5" max="6" width="15.75390625" style="3" customWidth="1"/>
    <col min="7" max="7" width="10.75390625" style="136" customWidth="1"/>
    <col min="8" max="8" width="10.75390625" style="93" customWidth="1"/>
    <col min="9" max="9" width="15.75390625" style="81" hidden="1" customWidth="1"/>
    <col min="10" max="10" width="10.75390625" style="0" customWidth="1"/>
  </cols>
  <sheetData>
    <row r="1" spans="1:9" ht="19.5" customHeight="1">
      <c r="A1" s="159" t="s">
        <v>124</v>
      </c>
      <c r="B1" s="160"/>
      <c r="C1" s="161"/>
      <c r="D1" s="162" t="s">
        <v>0</v>
      </c>
      <c r="E1" s="137" t="s">
        <v>196</v>
      </c>
      <c r="F1" s="137" t="s">
        <v>198</v>
      </c>
      <c r="G1" s="154" t="s">
        <v>195</v>
      </c>
      <c r="H1" s="156" t="s">
        <v>155</v>
      </c>
      <c r="I1" s="156" t="s">
        <v>194</v>
      </c>
    </row>
    <row r="2" spans="1:9" ht="14.25" customHeight="1">
      <c r="A2" s="76" t="s">
        <v>1</v>
      </c>
      <c r="B2" s="99" t="s">
        <v>123</v>
      </c>
      <c r="C2" s="100" t="s">
        <v>2</v>
      </c>
      <c r="D2" s="162"/>
      <c r="E2" s="138" t="s">
        <v>197</v>
      </c>
      <c r="F2" s="138" t="s">
        <v>197</v>
      </c>
      <c r="G2" s="155"/>
      <c r="H2" s="156"/>
      <c r="I2" s="156"/>
    </row>
    <row r="3" spans="1:9" ht="12.75">
      <c r="A3" s="77">
        <v>1</v>
      </c>
      <c r="B3" s="79">
        <v>2</v>
      </c>
      <c r="C3" s="80">
        <v>3</v>
      </c>
      <c r="D3" s="103" t="s">
        <v>3</v>
      </c>
      <c r="E3" s="103" t="s">
        <v>4</v>
      </c>
      <c r="F3" s="103">
        <v>6</v>
      </c>
      <c r="G3" s="103">
        <v>7</v>
      </c>
      <c r="H3" s="103">
        <v>8</v>
      </c>
      <c r="I3" s="103" t="s">
        <v>166</v>
      </c>
    </row>
    <row r="4" spans="1:9" s="111" customFormat="1" ht="11.25">
      <c r="A4" s="15" t="s">
        <v>105</v>
      </c>
      <c r="B4" s="109"/>
      <c r="C4" s="110"/>
      <c r="D4" s="107" t="s">
        <v>106</v>
      </c>
      <c r="E4" s="43">
        <f>E5+E7</f>
        <v>319938</v>
      </c>
      <c r="F4" s="43">
        <f>F5+F7</f>
        <v>39937.51</v>
      </c>
      <c r="G4" s="17">
        <f>F4*100/E4</f>
        <v>12.482890435021785</v>
      </c>
      <c r="H4" s="17">
        <f aca="true" t="shared" si="0" ref="H4:H9">F4*100/I4</f>
        <v>105.85712108461279</v>
      </c>
      <c r="I4" s="43">
        <f>I5+I7</f>
        <v>37727.75</v>
      </c>
    </row>
    <row r="5" spans="1:9" s="2" customFormat="1" ht="11.25">
      <c r="A5" s="18"/>
      <c r="B5" s="112" t="s">
        <v>199</v>
      </c>
      <c r="C5" s="113"/>
      <c r="D5" s="108" t="s">
        <v>200</v>
      </c>
      <c r="E5" s="44">
        <f>E6</f>
        <v>280000</v>
      </c>
      <c r="F5" s="44">
        <f>F6</f>
        <v>0</v>
      </c>
      <c r="G5" s="20">
        <f aca="true" t="shared" si="1" ref="G5:G72">F5*100/E5</f>
        <v>0</v>
      </c>
      <c r="H5" s="151" t="s">
        <v>208</v>
      </c>
      <c r="I5" s="44">
        <f>I6</f>
        <v>0</v>
      </c>
    </row>
    <row r="6" spans="1:9" s="2" customFormat="1" ht="11.25">
      <c r="A6" s="18"/>
      <c r="B6" s="139"/>
      <c r="C6" s="119" t="s">
        <v>60</v>
      </c>
      <c r="D6" s="8" t="s">
        <v>170</v>
      </c>
      <c r="E6" s="47">
        <v>280000</v>
      </c>
      <c r="F6" s="47">
        <v>0</v>
      </c>
      <c r="G6" s="24">
        <f t="shared" si="1"/>
        <v>0</v>
      </c>
      <c r="H6" s="152" t="s">
        <v>208</v>
      </c>
      <c r="I6" s="47">
        <v>0</v>
      </c>
    </row>
    <row r="7" spans="1:9" s="2" customFormat="1" ht="11.25">
      <c r="A7" s="18"/>
      <c r="B7" s="112" t="s">
        <v>118</v>
      </c>
      <c r="C7" s="140"/>
      <c r="D7" s="108" t="s">
        <v>5</v>
      </c>
      <c r="E7" s="44">
        <f>E8</f>
        <v>39938</v>
      </c>
      <c r="F7" s="44">
        <f>F8</f>
        <v>39937.51</v>
      </c>
      <c r="G7" s="20">
        <f t="shared" si="1"/>
        <v>99.99877309830237</v>
      </c>
      <c r="H7" s="151">
        <f t="shared" si="0"/>
        <v>105.85712108461279</v>
      </c>
      <c r="I7" s="44">
        <f>I8</f>
        <v>37727.75</v>
      </c>
    </row>
    <row r="8" spans="1:9" s="2" customFormat="1" ht="11.25">
      <c r="A8" s="21"/>
      <c r="B8" s="63"/>
      <c r="C8" s="119" t="s">
        <v>29</v>
      </c>
      <c r="D8" s="106" t="s">
        <v>170</v>
      </c>
      <c r="E8" s="47">
        <v>39938</v>
      </c>
      <c r="F8" s="47">
        <v>39937.51</v>
      </c>
      <c r="G8" s="24">
        <f t="shared" si="1"/>
        <v>99.99877309830237</v>
      </c>
      <c r="H8" s="152">
        <f t="shared" si="0"/>
        <v>105.85712108461279</v>
      </c>
      <c r="I8" s="47">
        <v>37727.75</v>
      </c>
    </row>
    <row r="9" spans="1:9" s="2" customFormat="1" ht="11.25">
      <c r="A9" s="25">
        <v>600</v>
      </c>
      <c r="B9" s="41"/>
      <c r="C9" s="120"/>
      <c r="D9" s="104" t="s">
        <v>6</v>
      </c>
      <c r="E9" s="146">
        <f>E10+E14+E22+E24</f>
        <v>991132</v>
      </c>
      <c r="F9" s="146">
        <f>F10+F14+F22+F24</f>
        <v>992795.02</v>
      </c>
      <c r="G9" s="91">
        <f>F9*100/E9</f>
        <v>100.1677899613775</v>
      </c>
      <c r="H9" s="17">
        <f t="shared" si="0"/>
        <v>50.847951462867</v>
      </c>
      <c r="I9" s="146">
        <f>I10+I14+I22+I24</f>
        <v>1952477.91</v>
      </c>
    </row>
    <row r="10" spans="1:9" s="2" customFormat="1" ht="11.25">
      <c r="A10" s="18"/>
      <c r="B10" s="26">
        <v>60004</v>
      </c>
      <c r="C10" s="19"/>
      <c r="D10" s="13" t="s">
        <v>7</v>
      </c>
      <c r="E10" s="44">
        <f>SUM(E11:E13)</f>
        <v>2100</v>
      </c>
      <c r="F10" s="44">
        <f>SUM(F11:F13)</f>
        <v>2100</v>
      </c>
      <c r="G10" s="20">
        <f t="shared" si="1"/>
        <v>100</v>
      </c>
      <c r="H10" s="151">
        <f aca="true" t="shared" si="2" ref="H10:H27">F10*100/I10</f>
        <v>3.560332806347565</v>
      </c>
      <c r="I10" s="44">
        <f>SUM(I11:I13)</f>
        <v>58983.25</v>
      </c>
    </row>
    <row r="11" spans="1:9" s="2" customFormat="1" ht="11.25">
      <c r="A11" s="21"/>
      <c r="B11" s="22"/>
      <c r="C11" s="27" t="s">
        <v>8</v>
      </c>
      <c r="D11" s="8" t="s">
        <v>9</v>
      </c>
      <c r="E11" s="47">
        <v>0</v>
      </c>
      <c r="F11" s="47">
        <v>0</v>
      </c>
      <c r="G11" s="24" t="s">
        <v>208</v>
      </c>
      <c r="H11" s="152">
        <f t="shared" si="2"/>
        <v>0</v>
      </c>
      <c r="I11" s="47">
        <v>17134.5</v>
      </c>
    </row>
    <row r="12" spans="1:13" s="2" customFormat="1" ht="12.75">
      <c r="A12" s="21"/>
      <c r="B12" s="22"/>
      <c r="C12" s="30" t="s">
        <v>27</v>
      </c>
      <c r="D12" s="8" t="s">
        <v>28</v>
      </c>
      <c r="E12" s="47">
        <v>384</v>
      </c>
      <c r="F12" s="47">
        <v>384</v>
      </c>
      <c r="G12" s="24">
        <f t="shared" si="1"/>
        <v>100</v>
      </c>
      <c r="H12" s="152" t="s">
        <v>208</v>
      </c>
      <c r="I12" s="47">
        <v>0</v>
      </c>
      <c r="M12"/>
    </row>
    <row r="13" spans="1:9" ht="12.75">
      <c r="A13" s="21"/>
      <c r="B13" s="22"/>
      <c r="C13" s="28" t="s">
        <v>11</v>
      </c>
      <c r="D13" s="9" t="s">
        <v>12</v>
      </c>
      <c r="E13" s="47">
        <v>1716</v>
      </c>
      <c r="F13" s="47">
        <v>1716</v>
      </c>
      <c r="G13" s="24">
        <f t="shared" si="1"/>
        <v>100</v>
      </c>
      <c r="H13" s="152">
        <f t="shared" si="2"/>
        <v>4.10048089847367</v>
      </c>
      <c r="I13" s="47">
        <v>41848.75</v>
      </c>
    </row>
    <row r="14" spans="1:9" s="85" customFormat="1" ht="12.75">
      <c r="A14" s="18"/>
      <c r="B14" s="26">
        <v>60016</v>
      </c>
      <c r="C14" s="19"/>
      <c r="D14" s="13" t="s">
        <v>13</v>
      </c>
      <c r="E14" s="44">
        <f>SUM(E15:E21)</f>
        <v>800032</v>
      </c>
      <c r="F14" s="44">
        <f>SUM(F15:F21)</f>
        <v>800609.36</v>
      </c>
      <c r="G14" s="20">
        <f t="shared" si="1"/>
        <v>100.07216711331547</v>
      </c>
      <c r="H14" s="151">
        <f t="shared" si="2"/>
        <v>50.350093198781884</v>
      </c>
      <c r="I14" s="44">
        <f>SUM(I15:I21)</f>
        <v>1590085.16</v>
      </c>
    </row>
    <row r="15" spans="1:9" s="85" customFormat="1" ht="22.5">
      <c r="A15" s="18"/>
      <c r="B15" s="40"/>
      <c r="C15" s="30" t="s">
        <v>80</v>
      </c>
      <c r="D15" s="11" t="s">
        <v>97</v>
      </c>
      <c r="E15" s="47">
        <v>38004</v>
      </c>
      <c r="F15" s="47">
        <v>38003.87</v>
      </c>
      <c r="G15" s="24">
        <f t="shared" si="1"/>
        <v>99.99965793074415</v>
      </c>
      <c r="H15" s="152" t="s">
        <v>208</v>
      </c>
      <c r="I15" s="47">
        <v>0</v>
      </c>
    </row>
    <row r="16" spans="1:9" ht="12.75">
      <c r="A16" s="21"/>
      <c r="B16" s="22"/>
      <c r="C16" s="30" t="s">
        <v>17</v>
      </c>
      <c r="D16" s="8" t="s">
        <v>18</v>
      </c>
      <c r="E16" s="47">
        <v>43000</v>
      </c>
      <c r="F16" s="47">
        <v>43639.68</v>
      </c>
      <c r="G16" s="24">
        <f t="shared" si="1"/>
        <v>101.48762790697674</v>
      </c>
      <c r="H16" s="152">
        <f t="shared" si="2"/>
        <v>85.56144028957779</v>
      </c>
      <c r="I16" s="47">
        <v>51003.91</v>
      </c>
    </row>
    <row r="17" spans="1:9" ht="12.75">
      <c r="A17" s="21"/>
      <c r="B17" s="22"/>
      <c r="C17" s="30" t="s">
        <v>10</v>
      </c>
      <c r="D17" s="8" t="s">
        <v>176</v>
      </c>
      <c r="E17" s="47">
        <v>0</v>
      </c>
      <c r="F17" s="47">
        <v>0</v>
      </c>
      <c r="G17" s="24" t="s">
        <v>208</v>
      </c>
      <c r="H17" s="152">
        <f t="shared" si="2"/>
        <v>0</v>
      </c>
      <c r="I17" s="47">
        <v>2881.25</v>
      </c>
    </row>
    <row r="18" spans="1:9" ht="12.75">
      <c r="A18" s="21"/>
      <c r="B18" s="22"/>
      <c r="C18" s="30" t="s">
        <v>21</v>
      </c>
      <c r="D18" s="8" t="s">
        <v>185</v>
      </c>
      <c r="E18" s="47">
        <v>230</v>
      </c>
      <c r="F18" s="47">
        <v>168.3</v>
      </c>
      <c r="G18" s="24">
        <f t="shared" si="1"/>
        <v>73.17391304347827</v>
      </c>
      <c r="H18" s="152" t="s">
        <v>208</v>
      </c>
      <c r="I18" s="47">
        <v>0</v>
      </c>
    </row>
    <row r="19" spans="1:9" ht="23.25" customHeight="1">
      <c r="A19" s="21"/>
      <c r="B19" s="22"/>
      <c r="C19" s="30" t="s">
        <v>157</v>
      </c>
      <c r="D19" s="11" t="s">
        <v>164</v>
      </c>
      <c r="E19" s="47">
        <v>118798</v>
      </c>
      <c r="F19" s="47">
        <v>118797.51</v>
      </c>
      <c r="G19" s="24">
        <f t="shared" si="1"/>
        <v>99.99958753514369</v>
      </c>
      <c r="H19" s="152" t="s">
        <v>208</v>
      </c>
      <c r="I19" s="47">
        <v>0</v>
      </c>
    </row>
    <row r="20" spans="1:9" ht="23.25" customHeight="1">
      <c r="A20" s="21"/>
      <c r="B20" s="22"/>
      <c r="C20" s="28" t="s">
        <v>168</v>
      </c>
      <c r="D20" s="11" t="s">
        <v>169</v>
      </c>
      <c r="E20" s="47">
        <v>600000</v>
      </c>
      <c r="F20" s="47">
        <v>600000</v>
      </c>
      <c r="G20" s="24">
        <f t="shared" si="1"/>
        <v>100</v>
      </c>
      <c r="H20" s="152" t="s">
        <v>208</v>
      </c>
      <c r="I20" s="47">
        <v>0</v>
      </c>
    </row>
    <row r="21" spans="1:9" ht="13.5" customHeight="1">
      <c r="A21" s="21"/>
      <c r="B21" s="22"/>
      <c r="C21" s="30" t="s">
        <v>91</v>
      </c>
      <c r="D21" s="11" t="s">
        <v>170</v>
      </c>
      <c r="E21" s="47">
        <v>0</v>
      </c>
      <c r="F21" s="47">
        <v>0</v>
      </c>
      <c r="G21" s="24" t="s">
        <v>208</v>
      </c>
      <c r="H21" s="152">
        <f t="shared" si="2"/>
        <v>0</v>
      </c>
      <c r="I21" s="47">
        <v>1536200</v>
      </c>
    </row>
    <row r="22" spans="1:9" s="85" customFormat="1" ht="12.75">
      <c r="A22" s="84"/>
      <c r="B22" s="26">
        <v>60017</v>
      </c>
      <c r="C22" s="19"/>
      <c r="D22" s="13" t="s">
        <v>158</v>
      </c>
      <c r="E22" s="44">
        <f>E23</f>
        <v>2000</v>
      </c>
      <c r="F22" s="44">
        <f>F23</f>
        <v>2447.54</v>
      </c>
      <c r="G22" s="20">
        <f t="shared" si="1"/>
        <v>122.377</v>
      </c>
      <c r="H22" s="151" t="s">
        <v>208</v>
      </c>
      <c r="I22" s="44">
        <f>I23</f>
        <v>0</v>
      </c>
    </row>
    <row r="23" spans="1:9" ht="24" customHeight="1">
      <c r="A23" s="21"/>
      <c r="B23" s="83"/>
      <c r="C23" s="30" t="s">
        <v>10</v>
      </c>
      <c r="D23" s="11" t="s">
        <v>159</v>
      </c>
      <c r="E23" s="47">
        <v>2000</v>
      </c>
      <c r="F23" s="47">
        <v>2447.54</v>
      </c>
      <c r="G23" s="24">
        <f t="shared" si="1"/>
        <v>122.377</v>
      </c>
      <c r="H23" s="152" t="s">
        <v>208</v>
      </c>
      <c r="I23" s="47">
        <v>0</v>
      </c>
    </row>
    <row r="24" spans="1:9" ht="12.75">
      <c r="A24" s="18"/>
      <c r="B24" s="64">
        <v>60095</v>
      </c>
      <c r="C24" s="65"/>
      <c r="D24" s="13" t="s">
        <v>5</v>
      </c>
      <c r="E24" s="44">
        <f>SUM(E25:E27)</f>
        <v>187000</v>
      </c>
      <c r="F24" s="44">
        <f>SUM(F25:F27)</f>
        <v>187638.12</v>
      </c>
      <c r="G24" s="20">
        <f t="shared" si="1"/>
        <v>100.34124064171122</v>
      </c>
      <c r="H24" s="151">
        <f t="shared" si="2"/>
        <v>61.84319212153871</v>
      </c>
      <c r="I24" s="44">
        <f>SUM(I25:I27)</f>
        <v>303409.5</v>
      </c>
    </row>
    <row r="25" spans="1:9" ht="12.75">
      <c r="A25" s="21"/>
      <c r="B25" s="29"/>
      <c r="C25" s="23" t="s">
        <v>17</v>
      </c>
      <c r="D25" s="8" t="s">
        <v>18</v>
      </c>
      <c r="E25" s="47">
        <v>0</v>
      </c>
      <c r="F25" s="47">
        <v>0</v>
      </c>
      <c r="G25" s="24" t="s">
        <v>208</v>
      </c>
      <c r="H25" s="152">
        <f t="shared" si="2"/>
        <v>0</v>
      </c>
      <c r="I25" s="102">
        <v>65846.93</v>
      </c>
    </row>
    <row r="26" spans="1:9" ht="12.75">
      <c r="A26" s="21"/>
      <c r="B26" s="29"/>
      <c r="C26" s="28" t="s">
        <v>10</v>
      </c>
      <c r="D26" s="8" t="s">
        <v>127</v>
      </c>
      <c r="E26" s="47">
        <v>187000</v>
      </c>
      <c r="F26" s="47">
        <v>187638.12</v>
      </c>
      <c r="G26" s="24">
        <f t="shared" si="1"/>
        <v>100.34124064171122</v>
      </c>
      <c r="H26" s="152">
        <f t="shared" si="2"/>
        <v>93.10857638617004</v>
      </c>
      <c r="I26" s="47">
        <v>201526.14</v>
      </c>
    </row>
    <row r="27" spans="1:9" ht="12.75">
      <c r="A27" s="21"/>
      <c r="B27" s="29"/>
      <c r="C27" s="28" t="s">
        <v>11</v>
      </c>
      <c r="D27" s="8" t="s">
        <v>12</v>
      </c>
      <c r="E27" s="47">
        <v>0</v>
      </c>
      <c r="F27" s="47">
        <v>0</v>
      </c>
      <c r="G27" s="24" t="s">
        <v>208</v>
      </c>
      <c r="H27" s="152">
        <f t="shared" si="2"/>
        <v>0</v>
      </c>
      <c r="I27" s="47">
        <v>36036.43</v>
      </c>
    </row>
    <row r="28" spans="1:9" ht="12.75">
      <c r="A28" s="25">
        <v>700</v>
      </c>
      <c r="B28" s="16"/>
      <c r="C28" s="31"/>
      <c r="D28" s="67" t="s">
        <v>14</v>
      </c>
      <c r="E28" s="43">
        <f>E29+E31+E40</f>
        <v>20261461</v>
      </c>
      <c r="F28" s="43">
        <f>F29+F31+F40</f>
        <v>21816888.990000002</v>
      </c>
      <c r="G28" s="91">
        <f>F28*100/E28</f>
        <v>107.67678100804281</v>
      </c>
      <c r="H28" s="17">
        <f>F28*100/I28</f>
        <v>102.31518081083777</v>
      </c>
      <c r="I28" s="43">
        <f>I29+I31+I40</f>
        <v>21323217.94</v>
      </c>
    </row>
    <row r="29" spans="1:9" ht="14.25" customHeight="1">
      <c r="A29" s="32"/>
      <c r="B29" s="33">
        <v>70004</v>
      </c>
      <c r="C29" s="34"/>
      <c r="D29" s="68" t="s">
        <v>101</v>
      </c>
      <c r="E29" s="147">
        <f>E30</f>
        <v>0</v>
      </c>
      <c r="F29" s="147">
        <f>F30</f>
        <v>0</v>
      </c>
      <c r="G29" s="20" t="s">
        <v>208</v>
      </c>
      <c r="H29" s="151">
        <f aca="true" t="shared" si="3" ref="H29:H41">F29*100/I29</f>
        <v>0</v>
      </c>
      <c r="I29" s="147">
        <f>I30</f>
        <v>10028.71</v>
      </c>
    </row>
    <row r="30" spans="1:9" ht="12.75">
      <c r="A30" s="35"/>
      <c r="B30" s="36"/>
      <c r="C30" s="37" t="s">
        <v>11</v>
      </c>
      <c r="D30" s="10" t="s">
        <v>12</v>
      </c>
      <c r="E30" s="102">
        <v>0</v>
      </c>
      <c r="F30" s="102">
        <v>0</v>
      </c>
      <c r="G30" s="24" t="s">
        <v>208</v>
      </c>
      <c r="H30" s="152">
        <f t="shared" si="3"/>
        <v>0</v>
      </c>
      <c r="I30" s="102">
        <v>10028.71</v>
      </c>
    </row>
    <row r="31" spans="1:9" ht="12.75">
      <c r="A31" s="18"/>
      <c r="B31" s="26">
        <v>70005</v>
      </c>
      <c r="C31" s="19"/>
      <c r="D31" s="13" t="s">
        <v>15</v>
      </c>
      <c r="E31" s="44">
        <f>SUM(E32:E39)</f>
        <v>19771330</v>
      </c>
      <c r="F31" s="44">
        <f>SUM(F32:F39)</f>
        <v>21326757.990000002</v>
      </c>
      <c r="G31" s="20">
        <f t="shared" si="1"/>
        <v>107.86708830412523</v>
      </c>
      <c r="H31" s="151">
        <f t="shared" si="3"/>
        <v>101.16391224792307</v>
      </c>
      <c r="I31" s="44">
        <f>SUM(I32:I39)</f>
        <v>21081389.12</v>
      </c>
    </row>
    <row r="32" spans="1:9" ht="22.5">
      <c r="A32" s="21"/>
      <c r="B32" s="29"/>
      <c r="C32" s="38" t="s">
        <v>16</v>
      </c>
      <c r="D32" s="11" t="s">
        <v>129</v>
      </c>
      <c r="E32" s="47">
        <v>810800</v>
      </c>
      <c r="F32" s="47">
        <v>820469.23</v>
      </c>
      <c r="G32" s="24">
        <f t="shared" si="1"/>
        <v>101.19255426739024</v>
      </c>
      <c r="H32" s="152">
        <f t="shared" si="3"/>
        <v>84.12134614252663</v>
      </c>
      <c r="I32" s="47">
        <v>975340.11</v>
      </c>
    </row>
    <row r="33" spans="1:9" ht="12.75">
      <c r="A33" s="21"/>
      <c r="B33" s="29"/>
      <c r="C33" s="39" t="s">
        <v>17</v>
      </c>
      <c r="D33" s="8" t="s">
        <v>18</v>
      </c>
      <c r="E33" s="47">
        <v>1283500</v>
      </c>
      <c r="F33" s="47">
        <v>1287741.72</v>
      </c>
      <c r="G33" s="24">
        <f t="shared" si="1"/>
        <v>100.33048071679002</v>
      </c>
      <c r="H33" s="152">
        <f t="shared" si="3"/>
        <v>118.79791402529304</v>
      </c>
      <c r="I33" s="47">
        <v>1083976.71</v>
      </c>
    </row>
    <row r="34" spans="1:9" ht="13.5" customHeight="1">
      <c r="A34" s="92"/>
      <c r="B34" s="29"/>
      <c r="C34" s="30" t="s">
        <v>10</v>
      </c>
      <c r="D34" s="11" t="s">
        <v>156</v>
      </c>
      <c r="E34" s="47">
        <v>14200000</v>
      </c>
      <c r="F34" s="47">
        <v>14110162.71</v>
      </c>
      <c r="G34" s="24">
        <f t="shared" si="1"/>
        <v>99.36734302816902</v>
      </c>
      <c r="H34" s="152">
        <f t="shared" si="3"/>
        <v>100.52142719776522</v>
      </c>
      <c r="I34" s="47">
        <v>14036970.13</v>
      </c>
    </row>
    <row r="35" spans="1:9" ht="12.75">
      <c r="A35" s="92"/>
      <c r="B35" s="29"/>
      <c r="C35" s="30" t="s">
        <v>10</v>
      </c>
      <c r="D35" s="8" t="s">
        <v>127</v>
      </c>
      <c r="E35" s="47">
        <v>369749</v>
      </c>
      <c r="F35" s="47">
        <v>434425.32</v>
      </c>
      <c r="G35" s="24">
        <f t="shared" si="1"/>
        <v>117.49195264895916</v>
      </c>
      <c r="H35" s="152">
        <f t="shared" si="3"/>
        <v>101.37816090245387</v>
      </c>
      <c r="I35" s="47">
        <v>428519.63</v>
      </c>
    </row>
    <row r="36" spans="1:9" ht="22.5">
      <c r="A36" s="21"/>
      <c r="B36" s="29"/>
      <c r="C36" s="39" t="s">
        <v>86</v>
      </c>
      <c r="D36" s="11" t="s">
        <v>153</v>
      </c>
      <c r="E36" s="47">
        <v>76800</v>
      </c>
      <c r="F36" s="47">
        <v>79640.66</v>
      </c>
      <c r="G36" s="24">
        <f t="shared" si="1"/>
        <v>103.69877604166666</v>
      </c>
      <c r="H36" s="152">
        <f t="shared" si="3"/>
        <v>25.729507387722272</v>
      </c>
      <c r="I36" s="47">
        <v>309530.45</v>
      </c>
    </row>
    <row r="37" spans="1:9" ht="12.75">
      <c r="A37" s="21"/>
      <c r="B37" s="29"/>
      <c r="C37" s="39" t="s">
        <v>19</v>
      </c>
      <c r="D37" s="8" t="s">
        <v>20</v>
      </c>
      <c r="E37" s="47">
        <v>2971864</v>
      </c>
      <c r="F37" s="47">
        <v>4531730.48</v>
      </c>
      <c r="G37" s="24">
        <f t="shared" si="1"/>
        <v>152.4878150547939</v>
      </c>
      <c r="H37" s="152">
        <f t="shared" si="3"/>
        <v>117.15501341856275</v>
      </c>
      <c r="I37" s="47">
        <v>3868149</v>
      </c>
    </row>
    <row r="38" spans="1:9" ht="13.5" customHeight="1">
      <c r="A38" s="21"/>
      <c r="B38" s="29"/>
      <c r="C38" s="30" t="s">
        <v>21</v>
      </c>
      <c r="D38" s="11" t="s">
        <v>130</v>
      </c>
      <c r="E38" s="47">
        <v>53100</v>
      </c>
      <c r="F38" s="47">
        <v>55540.73</v>
      </c>
      <c r="G38" s="24">
        <f t="shared" si="1"/>
        <v>104.59647834274953</v>
      </c>
      <c r="H38" s="152">
        <f t="shared" si="3"/>
        <v>215.6965111528466</v>
      </c>
      <c r="I38" s="47">
        <v>25749.48</v>
      </c>
    </row>
    <row r="39" spans="1:9" ht="13.5" customHeight="1">
      <c r="A39" s="21"/>
      <c r="B39" s="29"/>
      <c r="C39" s="30" t="s">
        <v>11</v>
      </c>
      <c r="D39" s="8" t="s">
        <v>12</v>
      </c>
      <c r="E39" s="47">
        <v>5517</v>
      </c>
      <c r="F39" s="47">
        <v>7047.14</v>
      </c>
      <c r="G39" s="24">
        <f t="shared" si="1"/>
        <v>127.73500090628966</v>
      </c>
      <c r="H39" s="152">
        <f t="shared" si="3"/>
        <v>1.9954885920605485</v>
      </c>
      <c r="I39" s="47">
        <v>353153.61</v>
      </c>
    </row>
    <row r="40" spans="1:9" ht="12.75">
      <c r="A40" s="18"/>
      <c r="B40" s="82">
        <v>70095</v>
      </c>
      <c r="C40" s="19"/>
      <c r="D40" s="13" t="s">
        <v>5</v>
      </c>
      <c r="E40" s="44">
        <f>E41</f>
        <v>490131</v>
      </c>
      <c r="F40" s="44">
        <f>F41</f>
        <v>490131</v>
      </c>
      <c r="G40" s="20">
        <f t="shared" si="1"/>
        <v>100</v>
      </c>
      <c r="H40" s="151">
        <f t="shared" si="3"/>
        <v>211.44554245466063</v>
      </c>
      <c r="I40" s="44">
        <f>I41</f>
        <v>231800.11</v>
      </c>
    </row>
    <row r="41" spans="1:9" ht="12.75">
      <c r="A41" s="18"/>
      <c r="B41" s="40"/>
      <c r="C41" s="30">
        <v>6330</v>
      </c>
      <c r="D41" s="8" t="s">
        <v>151</v>
      </c>
      <c r="E41" s="47">
        <v>490131</v>
      </c>
      <c r="F41" s="47">
        <v>490131</v>
      </c>
      <c r="G41" s="24">
        <f t="shared" si="1"/>
        <v>100</v>
      </c>
      <c r="H41" s="152">
        <f t="shared" si="3"/>
        <v>211.44554245466063</v>
      </c>
      <c r="I41" s="47">
        <v>231800.11</v>
      </c>
    </row>
    <row r="42" spans="1:9" ht="12.75">
      <c r="A42" s="25">
        <v>710</v>
      </c>
      <c r="B42" s="41"/>
      <c r="C42" s="42"/>
      <c r="D42" s="67" t="s">
        <v>22</v>
      </c>
      <c r="E42" s="43">
        <f>E43</f>
        <v>5000</v>
      </c>
      <c r="F42" s="43">
        <f>F43</f>
        <v>5000</v>
      </c>
      <c r="G42" s="91">
        <f>F42*100/E42</f>
        <v>100</v>
      </c>
      <c r="H42" s="17">
        <f>F42*100/I42</f>
        <v>83.33333333333333</v>
      </c>
      <c r="I42" s="43">
        <f>I43</f>
        <v>6000</v>
      </c>
    </row>
    <row r="43" spans="1:9" ht="12.75">
      <c r="A43" s="18"/>
      <c r="B43" s="26">
        <v>71035</v>
      </c>
      <c r="C43" s="19"/>
      <c r="D43" s="13" t="s">
        <v>23</v>
      </c>
      <c r="E43" s="44">
        <f>E44</f>
        <v>5000</v>
      </c>
      <c r="F43" s="44">
        <f>F44</f>
        <v>5000</v>
      </c>
      <c r="G43" s="20">
        <f t="shared" si="1"/>
        <v>100</v>
      </c>
      <c r="H43" s="151">
        <f>F43*100/I43</f>
        <v>83.33333333333333</v>
      </c>
      <c r="I43" s="44">
        <f>I44</f>
        <v>6000</v>
      </c>
    </row>
    <row r="44" spans="1:9" ht="12.75">
      <c r="A44" s="21"/>
      <c r="B44" s="22"/>
      <c r="C44" s="23">
        <v>2020</v>
      </c>
      <c r="D44" s="8" t="s">
        <v>151</v>
      </c>
      <c r="E44" s="47">
        <v>5000</v>
      </c>
      <c r="F44" s="47">
        <v>5000</v>
      </c>
      <c r="G44" s="24">
        <f t="shared" si="1"/>
        <v>100</v>
      </c>
      <c r="H44" s="152">
        <f>F44*100/I44</f>
        <v>83.33333333333333</v>
      </c>
      <c r="I44" s="47">
        <v>6000</v>
      </c>
    </row>
    <row r="45" spans="1:9" ht="12.75">
      <c r="A45" s="25">
        <v>750</v>
      </c>
      <c r="B45" s="16"/>
      <c r="C45" s="31"/>
      <c r="D45" s="67" t="s">
        <v>24</v>
      </c>
      <c r="E45" s="43">
        <f>E46+E49+E54+E56+E58</f>
        <v>766733</v>
      </c>
      <c r="F45" s="43">
        <f>F46+F49+F54+F56+F58</f>
        <v>815874.16</v>
      </c>
      <c r="G45" s="91">
        <f>F45*100/E45</f>
        <v>106.4091619898974</v>
      </c>
      <c r="H45" s="17">
        <f>F45*100/I45</f>
        <v>86.38233256265092</v>
      </c>
      <c r="I45" s="43">
        <f>I46+I49+I54+I56+I58</f>
        <v>944491.9299999999</v>
      </c>
    </row>
    <row r="46" spans="1:9" ht="12.75">
      <c r="A46" s="18"/>
      <c r="B46" s="26">
        <v>75011</v>
      </c>
      <c r="C46" s="19"/>
      <c r="D46" s="13" t="s">
        <v>25</v>
      </c>
      <c r="E46" s="44">
        <f>SUM(E47:E48)</f>
        <v>430600</v>
      </c>
      <c r="F46" s="44">
        <f>SUM(F47:F48)</f>
        <v>430626.3</v>
      </c>
      <c r="G46" s="20">
        <f t="shared" si="1"/>
        <v>100.00610775661868</v>
      </c>
      <c r="H46" s="151">
        <f aca="true" t="shared" si="4" ref="H46:H61">F46*100/I46</f>
        <v>97.76937114453537</v>
      </c>
      <c r="I46" s="44">
        <f>SUM(I47:I48)</f>
        <v>440451.13</v>
      </c>
    </row>
    <row r="47" spans="1:9" ht="12.75">
      <c r="A47" s="21"/>
      <c r="B47" s="29"/>
      <c r="C47" s="30">
        <v>2010</v>
      </c>
      <c r="D47" s="8" t="s">
        <v>151</v>
      </c>
      <c r="E47" s="47">
        <v>430400</v>
      </c>
      <c r="F47" s="47">
        <v>430400</v>
      </c>
      <c r="G47" s="24">
        <f t="shared" si="1"/>
        <v>100</v>
      </c>
      <c r="H47" s="152">
        <f t="shared" si="4"/>
        <v>99.28489042675893</v>
      </c>
      <c r="I47" s="47">
        <v>433500</v>
      </c>
    </row>
    <row r="48" spans="1:9" ht="23.25" customHeight="1">
      <c r="A48" s="18"/>
      <c r="B48" s="40"/>
      <c r="C48" s="28" t="s">
        <v>87</v>
      </c>
      <c r="D48" s="11" t="s">
        <v>139</v>
      </c>
      <c r="E48" s="47">
        <v>200</v>
      </c>
      <c r="F48" s="47">
        <v>226.3</v>
      </c>
      <c r="G48" s="24">
        <f t="shared" si="1"/>
        <v>113.15</v>
      </c>
      <c r="H48" s="152">
        <f t="shared" si="4"/>
        <v>3.2555857824555146</v>
      </c>
      <c r="I48" s="47">
        <v>6951.13</v>
      </c>
    </row>
    <row r="49" spans="1:9" ht="12.75">
      <c r="A49" s="18"/>
      <c r="B49" s="26">
        <v>75023</v>
      </c>
      <c r="C49" s="19"/>
      <c r="D49" s="13" t="s">
        <v>26</v>
      </c>
      <c r="E49" s="44">
        <f>SUM(E50:E53)</f>
        <v>256068</v>
      </c>
      <c r="F49" s="44">
        <f>SUM(F50:F53)</f>
        <v>314387.05000000005</v>
      </c>
      <c r="G49" s="20">
        <f t="shared" si="1"/>
        <v>122.77482934220599</v>
      </c>
      <c r="H49" s="151">
        <f t="shared" si="4"/>
        <v>67.89943998364473</v>
      </c>
      <c r="I49" s="44">
        <f>SUM(I50:I53)</f>
        <v>463018.62</v>
      </c>
    </row>
    <row r="50" spans="1:9" ht="12.75">
      <c r="A50" s="21"/>
      <c r="B50" s="29"/>
      <c r="C50" s="38" t="s">
        <v>17</v>
      </c>
      <c r="D50" s="8" t="s">
        <v>18</v>
      </c>
      <c r="E50" s="47">
        <v>34068</v>
      </c>
      <c r="F50" s="47">
        <v>34416</v>
      </c>
      <c r="G50" s="24">
        <f t="shared" si="1"/>
        <v>101.02148643888694</v>
      </c>
      <c r="H50" s="152">
        <f t="shared" si="4"/>
        <v>98.48901098901099</v>
      </c>
      <c r="I50" s="47">
        <v>34944</v>
      </c>
    </row>
    <row r="51" spans="1:9" ht="12.75">
      <c r="A51" s="21"/>
      <c r="B51" s="29"/>
      <c r="C51" s="30" t="s">
        <v>27</v>
      </c>
      <c r="D51" s="8" t="s">
        <v>28</v>
      </c>
      <c r="E51" s="47">
        <v>146700</v>
      </c>
      <c r="F51" s="47">
        <v>182705.45</v>
      </c>
      <c r="G51" s="24">
        <f t="shared" si="1"/>
        <v>124.54359236537151</v>
      </c>
      <c r="H51" s="152">
        <f t="shared" si="4"/>
        <v>57.95856298900682</v>
      </c>
      <c r="I51" s="47">
        <v>315234.61</v>
      </c>
    </row>
    <row r="52" spans="1:9" ht="14.25" customHeight="1">
      <c r="A52" s="21"/>
      <c r="B52" s="29"/>
      <c r="C52" s="30" t="s">
        <v>98</v>
      </c>
      <c r="D52" s="11" t="s">
        <v>128</v>
      </c>
      <c r="E52" s="47">
        <v>0</v>
      </c>
      <c r="F52" s="47">
        <v>0</v>
      </c>
      <c r="G52" s="24" t="s">
        <v>208</v>
      </c>
      <c r="H52" s="152">
        <f t="shared" si="4"/>
        <v>0</v>
      </c>
      <c r="I52" s="47">
        <v>690.81</v>
      </c>
    </row>
    <row r="53" spans="1:9" ht="12.75">
      <c r="A53" s="21"/>
      <c r="B53" s="29"/>
      <c r="C53" s="28" t="s">
        <v>11</v>
      </c>
      <c r="D53" s="9" t="s">
        <v>12</v>
      </c>
      <c r="E53" s="47">
        <v>75300</v>
      </c>
      <c r="F53" s="47">
        <v>97265.6</v>
      </c>
      <c r="G53" s="24">
        <f t="shared" si="1"/>
        <v>129.17078353253652</v>
      </c>
      <c r="H53" s="152">
        <f t="shared" si="4"/>
        <v>86.72875062862687</v>
      </c>
      <c r="I53" s="47">
        <v>112149.2</v>
      </c>
    </row>
    <row r="54" spans="1:9" s="85" customFormat="1" ht="12.75">
      <c r="A54" s="18"/>
      <c r="B54" s="26">
        <v>75056</v>
      </c>
      <c r="C54" s="46"/>
      <c r="D54" s="74" t="s">
        <v>181</v>
      </c>
      <c r="E54" s="44">
        <f>E55</f>
        <v>10244</v>
      </c>
      <c r="F54" s="44">
        <f>F55</f>
        <v>10242.72</v>
      </c>
      <c r="G54" s="20">
        <f t="shared" si="1"/>
        <v>99.98750488090589</v>
      </c>
      <c r="H54" s="151" t="s">
        <v>208</v>
      </c>
      <c r="I54" s="44">
        <f>I55</f>
        <v>0</v>
      </c>
    </row>
    <row r="55" spans="1:9" ht="12.75">
      <c r="A55" s="21"/>
      <c r="B55" s="29"/>
      <c r="C55" s="30" t="s">
        <v>29</v>
      </c>
      <c r="D55" s="9" t="s">
        <v>170</v>
      </c>
      <c r="E55" s="47">
        <v>10244</v>
      </c>
      <c r="F55" s="47">
        <v>10242.72</v>
      </c>
      <c r="G55" s="24">
        <f t="shared" si="1"/>
        <v>99.98750488090589</v>
      </c>
      <c r="H55" s="152" t="s">
        <v>208</v>
      </c>
      <c r="I55" s="47">
        <v>0</v>
      </c>
    </row>
    <row r="56" spans="1:9" s="85" customFormat="1" ht="12.75">
      <c r="A56" s="18"/>
      <c r="B56" s="26">
        <v>75075</v>
      </c>
      <c r="C56" s="46"/>
      <c r="D56" s="74" t="s">
        <v>183</v>
      </c>
      <c r="E56" s="44">
        <f>E57</f>
        <v>11500</v>
      </c>
      <c r="F56" s="44">
        <f>F57</f>
        <v>11500</v>
      </c>
      <c r="G56" s="20">
        <f t="shared" si="1"/>
        <v>100</v>
      </c>
      <c r="H56" s="151" t="s">
        <v>208</v>
      </c>
      <c r="I56" s="44">
        <f>I57</f>
        <v>0</v>
      </c>
    </row>
    <row r="57" spans="1:9" ht="12.75">
      <c r="A57" s="21"/>
      <c r="B57" s="29"/>
      <c r="C57" s="30" t="s">
        <v>11</v>
      </c>
      <c r="D57" s="9" t="s">
        <v>12</v>
      </c>
      <c r="E57" s="47">
        <v>11500</v>
      </c>
      <c r="F57" s="47">
        <v>11500</v>
      </c>
      <c r="G57" s="24">
        <f t="shared" si="1"/>
        <v>100</v>
      </c>
      <c r="H57" s="152" t="s">
        <v>208</v>
      </c>
      <c r="I57" s="47">
        <v>0</v>
      </c>
    </row>
    <row r="58" spans="1:9" ht="12.75">
      <c r="A58" s="18"/>
      <c r="B58" s="26">
        <v>75095</v>
      </c>
      <c r="C58" s="19"/>
      <c r="D58" s="13" t="s">
        <v>5</v>
      </c>
      <c r="E58" s="44">
        <f>SUM(E59:E61)</f>
        <v>58321</v>
      </c>
      <c r="F58" s="44">
        <f>SUM(F59:F61)</f>
        <v>49118.09</v>
      </c>
      <c r="G58" s="20">
        <f t="shared" si="1"/>
        <v>84.2202465664169</v>
      </c>
      <c r="H58" s="151">
        <f t="shared" si="4"/>
        <v>119.73544555652579</v>
      </c>
      <c r="I58" s="44">
        <f>SUM(I59:I61)</f>
        <v>41022.17999999999</v>
      </c>
    </row>
    <row r="59" spans="1:9" ht="12.75">
      <c r="A59" s="18"/>
      <c r="B59" s="40"/>
      <c r="C59" s="30" t="s">
        <v>11</v>
      </c>
      <c r="D59" s="9" t="s">
        <v>12</v>
      </c>
      <c r="E59" s="47">
        <v>0</v>
      </c>
      <c r="F59" s="47">
        <v>0</v>
      </c>
      <c r="G59" s="24" t="s">
        <v>208</v>
      </c>
      <c r="H59" s="152">
        <f t="shared" si="4"/>
        <v>0</v>
      </c>
      <c r="I59" s="102">
        <v>7045.11</v>
      </c>
    </row>
    <row r="60" spans="1:9" ht="12.75">
      <c r="A60" s="21"/>
      <c r="B60" s="29"/>
      <c r="C60" s="30" t="s">
        <v>114</v>
      </c>
      <c r="D60" s="8" t="s">
        <v>151</v>
      </c>
      <c r="E60" s="102">
        <v>52182</v>
      </c>
      <c r="F60" s="102">
        <v>43947.81</v>
      </c>
      <c r="G60" s="24">
        <f t="shared" si="1"/>
        <v>84.22024836150396</v>
      </c>
      <c r="H60" s="152">
        <f t="shared" si="4"/>
        <v>144.56254903283</v>
      </c>
      <c r="I60" s="102">
        <v>30400.55</v>
      </c>
    </row>
    <row r="61" spans="1:9" ht="12.75">
      <c r="A61" s="21"/>
      <c r="B61" s="29"/>
      <c r="C61" s="30" t="s">
        <v>115</v>
      </c>
      <c r="D61" s="8" t="s">
        <v>151</v>
      </c>
      <c r="E61" s="102">
        <v>6139</v>
      </c>
      <c r="F61" s="102">
        <v>5170.28</v>
      </c>
      <c r="G61" s="24">
        <f t="shared" si="1"/>
        <v>84.22023130803062</v>
      </c>
      <c r="H61" s="152">
        <f t="shared" si="4"/>
        <v>144.56175276525784</v>
      </c>
      <c r="I61" s="47">
        <v>3576.52</v>
      </c>
    </row>
    <row r="62" spans="1:9" ht="33.75">
      <c r="A62" s="45">
        <v>751</v>
      </c>
      <c r="B62" s="41"/>
      <c r="C62" s="42"/>
      <c r="D62" s="69" t="s">
        <v>121</v>
      </c>
      <c r="E62" s="43">
        <f>E63+E65+E67+E69</f>
        <v>373333</v>
      </c>
      <c r="F62" s="43">
        <f>F63+F65+F67+F69</f>
        <v>291344</v>
      </c>
      <c r="G62" s="17">
        <f>F62*100/E62</f>
        <v>78.03864110592956</v>
      </c>
      <c r="H62" s="17">
        <f>F62*100/I62</f>
        <v>278.07514397020265</v>
      </c>
      <c r="I62" s="43">
        <f>I63+I65+I67+I69</f>
        <v>104771.68</v>
      </c>
    </row>
    <row r="63" spans="1:9" s="85" customFormat="1" ht="22.5">
      <c r="A63" s="18"/>
      <c r="B63" s="26">
        <v>75101</v>
      </c>
      <c r="C63" s="19"/>
      <c r="D63" s="12" t="s">
        <v>141</v>
      </c>
      <c r="E63" s="44">
        <f>E64</f>
        <v>9821</v>
      </c>
      <c r="F63" s="44">
        <f>F64</f>
        <v>9821</v>
      </c>
      <c r="G63" s="20">
        <f t="shared" si="1"/>
        <v>100</v>
      </c>
      <c r="H63" s="151">
        <f aca="true" t="shared" si="5" ref="H63:H70">F63*100/I63</f>
        <v>101.44613159797541</v>
      </c>
      <c r="I63" s="44">
        <f>I64</f>
        <v>9681</v>
      </c>
    </row>
    <row r="64" spans="1:9" ht="12.75">
      <c r="A64" s="21"/>
      <c r="B64" s="29"/>
      <c r="C64" s="28">
        <v>2010</v>
      </c>
      <c r="D64" s="8" t="s">
        <v>151</v>
      </c>
      <c r="E64" s="47">
        <v>9821</v>
      </c>
      <c r="F64" s="47">
        <v>9821</v>
      </c>
      <c r="G64" s="24">
        <f t="shared" si="1"/>
        <v>100</v>
      </c>
      <c r="H64" s="152">
        <f t="shared" si="5"/>
        <v>101.44613159797541</v>
      </c>
      <c r="I64" s="47">
        <v>9681</v>
      </c>
    </row>
    <row r="65" spans="1:9" s="85" customFormat="1" ht="12.75">
      <c r="A65" s="18"/>
      <c r="B65" s="26">
        <v>75107</v>
      </c>
      <c r="C65" s="19"/>
      <c r="D65" s="13" t="s">
        <v>160</v>
      </c>
      <c r="E65" s="44">
        <f>E66</f>
        <v>165924</v>
      </c>
      <c r="F65" s="44">
        <f>F66</f>
        <v>163629</v>
      </c>
      <c r="G65" s="20">
        <f t="shared" si="1"/>
        <v>98.61683662399653</v>
      </c>
      <c r="H65" s="151" t="s">
        <v>208</v>
      </c>
      <c r="I65" s="44">
        <f>I66</f>
        <v>0</v>
      </c>
    </row>
    <row r="66" spans="1:9" ht="12.75">
      <c r="A66" s="21"/>
      <c r="B66" s="29"/>
      <c r="C66" s="30" t="s">
        <v>29</v>
      </c>
      <c r="D66" s="8" t="s">
        <v>151</v>
      </c>
      <c r="E66" s="47">
        <v>165924</v>
      </c>
      <c r="F66" s="47">
        <v>163629</v>
      </c>
      <c r="G66" s="24">
        <f t="shared" si="1"/>
        <v>98.61683662399653</v>
      </c>
      <c r="H66" s="152" t="s">
        <v>208</v>
      </c>
      <c r="I66" s="47">
        <v>0</v>
      </c>
    </row>
    <row r="67" spans="1:9" s="85" customFormat="1" ht="36" customHeight="1">
      <c r="A67" s="18"/>
      <c r="B67" s="26">
        <v>75109</v>
      </c>
      <c r="C67" s="19"/>
      <c r="D67" s="86" t="s">
        <v>162</v>
      </c>
      <c r="E67" s="44">
        <f>E68</f>
        <v>197588</v>
      </c>
      <c r="F67" s="44">
        <f>F68</f>
        <v>117894</v>
      </c>
      <c r="G67" s="20">
        <f t="shared" si="1"/>
        <v>59.66657894204101</v>
      </c>
      <c r="H67" s="151" t="s">
        <v>208</v>
      </c>
      <c r="I67" s="44">
        <f>I68</f>
        <v>0</v>
      </c>
    </row>
    <row r="68" spans="1:9" ht="12.75">
      <c r="A68" s="21"/>
      <c r="B68" s="29"/>
      <c r="C68" s="30" t="s">
        <v>29</v>
      </c>
      <c r="D68" s="8" t="s">
        <v>151</v>
      </c>
      <c r="E68" s="47">
        <v>197588</v>
      </c>
      <c r="F68" s="47">
        <v>117894</v>
      </c>
      <c r="G68" s="24">
        <f t="shared" si="1"/>
        <v>59.66657894204101</v>
      </c>
      <c r="H68" s="152" t="s">
        <v>208</v>
      </c>
      <c r="I68" s="47">
        <v>0</v>
      </c>
    </row>
    <row r="69" spans="1:9" s="85" customFormat="1" ht="14.25" customHeight="1">
      <c r="A69" s="18"/>
      <c r="B69" s="26">
        <v>75113</v>
      </c>
      <c r="C69" s="19"/>
      <c r="D69" s="86" t="s">
        <v>171</v>
      </c>
      <c r="E69" s="44">
        <f>E70</f>
        <v>0</v>
      </c>
      <c r="F69" s="44">
        <f>F70</f>
        <v>0</v>
      </c>
      <c r="G69" s="20" t="s">
        <v>208</v>
      </c>
      <c r="H69" s="151">
        <f t="shared" si="5"/>
        <v>0</v>
      </c>
      <c r="I69" s="44">
        <f>I70</f>
        <v>95090.68</v>
      </c>
    </row>
    <row r="70" spans="1:9" ht="12.75">
      <c r="A70" s="21"/>
      <c r="B70" s="29"/>
      <c r="C70" s="30" t="s">
        <v>29</v>
      </c>
      <c r="D70" s="8" t="s">
        <v>170</v>
      </c>
      <c r="E70" s="47">
        <v>0</v>
      </c>
      <c r="F70" s="47">
        <v>0</v>
      </c>
      <c r="G70" s="24" t="s">
        <v>208</v>
      </c>
      <c r="H70" s="152">
        <f t="shared" si="5"/>
        <v>0</v>
      </c>
      <c r="I70" s="47">
        <v>95090.68</v>
      </c>
    </row>
    <row r="71" spans="1:9" ht="22.5">
      <c r="A71" s="45">
        <v>754</v>
      </c>
      <c r="B71" s="41"/>
      <c r="C71" s="42"/>
      <c r="D71" s="69" t="s">
        <v>140</v>
      </c>
      <c r="E71" s="43">
        <f>E72</f>
        <v>400978</v>
      </c>
      <c r="F71" s="43">
        <f>F72</f>
        <v>427005.82</v>
      </c>
      <c r="G71" s="91">
        <f t="shared" si="1"/>
        <v>106.49108429888922</v>
      </c>
      <c r="H71" s="17">
        <f>F71*100/I71</f>
        <v>134.00198470866764</v>
      </c>
      <c r="I71" s="43">
        <f>I72</f>
        <v>318656.34</v>
      </c>
    </row>
    <row r="72" spans="1:9" ht="12.75">
      <c r="A72" s="18"/>
      <c r="B72" s="26">
        <v>75495</v>
      </c>
      <c r="C72" s="19"/>
      <c r="D72" s="13" t="s">
        <v>5</v>
      </c>
      <c r="E72" s="44">
        <f>SUM(E73:E74)</f>
        <v>400978</v>
      </c>
      <c r="F72" s="44">
        <f>SUM(F73:F74)</f>
        <v>427005.82</v>
      </c>
      <c r="G72" s="20">
        <f t="shared" si="1"/>
        <v>106.49108429888922</v>
      </c>
      <c r="H72" s="151">
        <f>F72*100/I72</f>
        <v>134.00198470866764</v>
      </c>
      <c r="I72" s="44">
        <f>SUM(I73:I74)</f>
        <v>318656.34</v>
      </c>
    </row>
    <row r="73" spans="1:9" ht="15" customHeight="1">
      <c r="A73" s="21"/>
      <c r="B73" s="29"/>
      <c r="C73" s="30" t="s">
        <v>30</v>
      </c>
      <c r="D73" s="11" t="s">
        <v>131</v>
      </c>
      <c r="E73" s="47">
        <v>293000</v>
      </c>
      <c r="F73" s="47">
        <v>319027.4</v>
      </c>
      <c r="G73" s="24">
        <f>F73*100/E73</f>
        <v>108.88307167235496</v>
      </c>
      <c r="H73" s="152">
        <f>F73*100/I73</f>
        <v>100.1164451961006</v>
      </c>
      <c r="I73" s="47">
        <v>318656.34</v>
      </c>
    </row>
    <row r="74" spans="1:9" ht="25.5" customHeight="1">
      <c r="A74" s="21"/>
      <c r="B74" s="29"/>
      <c r="C74" s="30" t="s">
        <v>157</v>
      </c>
      <c r="D74" s="11" t="s">
        <v>164</v>
      </c>
      <c r="E74" s="47">
        <v>107978</v>
      </c>
      <c r="F74" s="47">
        <v>107978.42</v>
      </c>
      <c r="G74" s="24">
        <f>F74*100/E74</f>
        <v>100.00038896812313</v>
      </c>
      <c r="H74" s="152" t="s">
        <v>208</v>
      </c>
      <c r="I74" s="47">
        <v>0</v>
      </c>
    </row>
    <row r="75" spans="1:9" ht="35.25" customHeight="1">
      <c r="A75" s="45">
        <v>756</v>
      </c>
      <c r="B75" s="41"/>
      <c r="C75" s="42"/>
      <c r="D75" s="69" t="s">
        <v>150</v>
      </c>
      <c r="E75" s="43">
        <f>E76+E79+E81+E90+E104+E112+E114</f>
        <v>81966788</v>
      </c>
      <c r="F75" s="43">
        <f>F76+F79+F81+F90+F104+F112+F114</f>
        <v>84065718.38</v>
      </c>
      <c r="G75" s="91">
        <f aca="true" t="shared" si="6" ref="G75:G138">F75*100/E75</f>
        <v>102.56070834445775</v>
      </c>
      <c r="H75" s="17">
        <f>F75*100/I75</f>
        <v>108.04219370428547</v>
      </c>
      <c r="I75" s="43">
        <f>I76+I79+I81+I90+I104+I112+I114</f>
        <v>77808229.82</v>
      </c>
    </row>
    <row r="76" spans="1:9" ht="13.5" customHeight="1">
      <c r="A76" s="18"/>
      <c r="B76" s="26">
        <v>75601</v>
      </c>
      <c r="C76" s="19"/>
      <c r="D76" s="12" t="s">
        <v>31</v>
      </c>
      <c r="E76" s="44">
        <f>SUM(E77:E78)</f>
        <v>124200</v>
      </c>
      <c r="F76" s="44">
        <f>SUM(F77:F78)</f>
        <v>142468.29</v>
      </c>
      <c r="G76" s="20">
        <f t="shared" si="6"/>
        <v>114.70876811594204</v>
      </c>
      <c r="H76" s="151">
        <f aca="true" t="shared" si="7" ref="H76:H116">F76*100/I76</f>
        <v>111.28705844160004</v>
      </c>
      <c r="I76" s="44">
        <f>SUM(I77:I78)</f>
        <v>128018.73999999999</v>
      </c>
    </row>
    <row r="77" spans="1:9" ht="22.5">
      <c r="A77" s="21"/>
      <c r="B77" s="22"/>
      <c r="C77" s="38" t="s">
        <v>32</v>
      </c>
      <c r="D77" s="11" t="s">
        <v>154</v>
      </c>
      <c r="E77" s="47">
        <v>122200</v>
      </c>
      <c r="F77" s="47">
        <v>140395.73</v>
      </c>
      <c r="G77" s="24">
        <f t="shared" si="6"/>
        <v>114.89012274959084</v>
      </c>
      <c r="H77" s="152">
        <f t="shared" si="7"/>
        <v>111.751932774233</v>
      </c>
      <c r="I77" s="47">
        <v>125631.59</v>
      </c>
    </row>
    <row r="78" spans="1:9" ht="15" customHeight="1">
      <c r="A78" s="21"/>
      <c r="B78" s="22"/>
      <c r="C78" s="28" t="s">
        <v>21</v>
      </c>
      <c r="D78" s="11" t="s">
        <v>130</v>
      </c>
      <c r="E78" s="47">
        <v>2000</v>
      </c>
      <c r="F78" s="47">
        <v>2072.56</v>
      </c>
      <c r="G78" s="24">
        <f t="shared" si="6"/>
        <v>103.628</v>
      </c>
      <c r="H78" s="152">
        <f t="shared" si="7"/>
        <v>86.82152357413652</v>
      </c>
      <c r="I78" s="47">
        <v>2387.15</v>
      </c>
    </row>
    <row r="79" spans="1:9" ht="13.5" customHeight="1">
      <c r="A79" s="18"/>
      <c r="B79" s="26">
        <v>75605</v>
      </c>
      <c r="C79" s="19"/>
      <c r="D79" s="12" t="s">
        <v>202</v>
      </c>
      <c r="E79" s="44">
        <f>E80</f>
        <v>800000</v>
      </c>
      <c r="F79" s="44">
        <f>F80</f>
        <v>800000</v>
      </c>
      <c r="G79" s="20">
        <f t="shared" si="6"/>
        <v>100</v>
      </c>
      <c r="H79" s="151" t="s">
        <v>208</v>
      </c>
      <c r="I79" s="44">
        <f>I80</f>
        <v>0</v>
      </c>
    </row>
    <row r="80" spans="1:9" ht="12.75">
      <c r="A80" s="21"/>
      <c r="B80" s="22"/>
      <c r="C80" s="38" t="s">
        <v>50</v>
      </c>
      <c r="D80" s="11" t="s">
        <v>203</v>
      </c>
      <c r="E80" s="47">
        <v>800000</v>
      </c>
      <c r="F80" s="47">
        <v>800000</v>
      </c>
      <c r="G80" s="24">
        <f t="shared" si="6"/>
        <v>100</v>
      </c>
      <c r="H80" s="152" t="s">
        <v>208</v>
      </c>
      <c r="I80" s="47">
        <v>0</v>
      </c>
    </row>
    <row r="81" spans="1:9" ht="35.25" customHeight="1">
      <c r="A81" s="18"/>
      <c r="B81" s="26">
        <v>75615</v>
      </c>
      <c r="C81" s="19"/>
      <c r="D81" s="12" t="s">
        <v>142</v>
      </c>
      <c r="E81" s="44">
        <f>SUM(E82:E89)</f>
        <v>24907956</v>
      </c>
      <c r="F81" s="44">
        <f>SUM(F82:F89)</f>
        <v>25803377.729999997</v>
      </c>
      <c r="G81" s="20">
        <f t="shared" si="6"/>
        <v>103.5949225620922</v>
      </c>
      <c r="H81" s="151">
        <f t="shared" si="7"/>
        <v>114.85714437489005</v>
      </c>
      <c r="I81" s="44">
        <f>SUM(I82:I89)</f>
        <v>22465627.08</v>
      </c>
    </row>
    <row r="82" spans="1:9" ht="12.75">
      <c r="A82" s="21"/>
      <c r="B82" s="29"/>
      <c r="C82" s="30" t="s">
        <v>33</v>
      </c>
      <c r="D82" s="8" t="s">
        <v>34</v>
      </c>
      <c r="E82" s="47">
        <v>23431982</v>
      </c>
      <c r="F82" s="47">
        <v>24281566.43</v>
      </c>
      <c r="G82" s="24">
        <f t="shared" si="6"/>
        <v>103.62574719458217</v>
      </c>
      <c r="H82" s="152">
        <f t="shared" si="7"/>
        <v>113.28369364613887</v>
      </c>
      <c r="I82" s="47">
        <v>21434299.72</v>
      </c>
    </row>
    <row r="83" spans="1:9" ht="12.75">
      <c r="A83" s="21"/>
      <c r="B83" s="29"/>
      <c r="C83" s="30" t="s">
        <v>35</v>
      </c>
      <c r="D83" s="8" t="s">
        <v>36</v>
      </c>
      <c r="E83" s="47">
        <v>1200</v>
      </c>
      <c r="F83" s="47">
        <v>1123.54</v>
      </c>
      <c r="G83" s="24">
        <f t="shared" si="6"/>
        <v>93.62833333333333</v>
      </c>
      <c r="H83" s="152">
        <f t="shared" si="7"/>
        <v>42.902856270047344</v>
      </c>
      <c r="I83" s="47">
        <v>2618.8</v>
      </c>
    </row>
    <row r="84" spans="1:9" ht="12.75">
      <c r="A84" s="21"/>
      <c r="B84" s="29"/>
      <c r="C84" s="30" t="s">
        <v>37</v>
      </c>
      <c r="D84" s="8" t="s">
        <v>38</v>
      </c>
      <c r="E84" s="47">
        <v>684283</v>
      </c>
      <c r="F84" s="47">
        <v>687674.06</v>
      </c>
      <c r="G84" s="24">
        <f t="shared" si="6"/>
        <v>100.49556396987796</v>
      </c>
      <c r="H84" s="152">
        <f t="shared" si="7"/>
        <v>96.11976015027732</v>
      </c>
      <c r="I84" s="47">
        <v>715434.64</v>
      </c>
    </row>
    <row r="85" spans="1:9" ht="12.75">
      <c r="A85" s="21"/>
      <c r="B85" s="29"/>
      <c r="C85" s="30" t="s">
        <v>39</v>
      </c>
      <c r="D85" s="8" t="s">
        <v>99</v>
      </c>
      <c r="E85" s="47">
        <v>36100</v>
      </c>
      <c r="F85" s="47">
        <v>39255.2</v>
      </c>
      <c r="G85" s="24">
        <f t="shared" si="6"/>
        <v>108.74016620498614</v>
      </c>
      <c r="H85" s="152">
        <f t="shared" si="7"/>
        <v>44.29787520238908</v>
      </c>
      <c r="I85" s="47">
        <v>88616.44</v>
      </c>
    </row>
    <row r="86" spans="1:9" ht="12.75">
      <c r="A86" s="21"/>
      <c r="B86" s="29"/>
      <c r="C86" s="30" t="s">
        <v>126</v>
      </c>
      <c r="D86" s="8" t="s">
        <v>175</v>
      </c>
      <c r="E86" s="47">
        <v>0</v>
      </c>
      <c r="F86" s="47">
        <v>0</v>
      </c>
      <c r="G86" s="24" t="s">
        <v>208</v>
      </c>
      <c r="H86" s="152">
        <f t="shared" si="7"/>
        <v>0</v>
      </c>
      <c r="I86" s="47">
        <v>16810.33</v>
      </c>
    </row>
    <row r="87" spans="1:9" ht="12.75">
      <c r="A87" s="21"/>
      <c r="B87" s="29"/>
      <c r="C87" s="30" t="s">
        <v>17</v>
      </c>
      <c r="D87" s="8" t="s">
        <v>18</v>
      </c>
      <c r="E87" s="47">
        <v>1050</v>
      </c>
      <c r="F87" s="47">
        <v>1346.4</v>
      </c>
      <c r="G87" s="24">
        <f t="shared" si="6"/>
        <v>128.22857142857143</v>
      </c>
      <c r="H87" s="152">
        <f t="shared" si="7"/>
        <v>135.39823008849558</v>
      </c>
      <c r="I87" s="47">
        <v>994.4</v>
      </c>
    </row>
    <row r="88" spans="1:9" ht="14.25" customHeight="1">
      <c r="A88" s="21"/>
      <c r="B88" s="29"/>
      <c r="C88" s="30" t="s">
        <v>21</v>
      </c>
      <c r="D88" s="11" t="s">
        <v>130</v>
      </c>
      <c r="E88" s="47">
        <v>738400</v>
      </c>
      <c r="F88" s="47">
        <v>777471.1</v>
      </c>
      <c r="G88" s="24">
        <f t="shared" si="6"/>
        <v>105.29131906825569</v>
      </c>
      <c r="H88" s="152">
        <f t="shared" si="7"/>
        <v>410.440137522354</v>
      </c>
      <c r="I88" s="47">
        <v>189423.75</v>
      </c>
    </row>
    <row r="89" spans="1:9" ht="22.5">
      <c r="A89" s="21"/>
      <c r="B89" s="29"/>
      <c r="C89" s="30">
        <v>2680</v>
      </c>
      <c r="D89" s="11" t="s">
        <v>120</v>
      </c>
      <c r="E89" s="47">
        <v>14941</v>
      </c>
      <c r="F89" s="47">
        <v>14941</v>
      </c>
      <c r="G89" s="24">
        <f t="shared" si="6"/>
        <v>100</v>
      </c>
      <c r="H89" s="152">
        <f t="shared" si="7"/>
        <v>85.72494118997074</v>
      </c>
      <c r="I89" s="47">
        <v>17429</v>
      </c>
    </row>
    <row r="90" spans="1:9" ht="45">
      <c r="A90" s="18"/>
      <c r="B90" s="26">
        <v>75616</v>
      </c>
      <c r="C90" s="46"/>
      <c r="D90" s="12" t="s">
        <v>143</v>
      </c>
      <c r="E90" s="44">
        <f>SUM(E91:E103)</f>
        <v>12671304</v>
      </c>
      <c r="F90" s="44">
        <f>SUM(F91:F103)</f>
        <v>13073542.680000002</v>
      </c>
      <c r="G90" s="20">
        <f t="shared" si="6"/>
        <v>103.17440635944021</v>
      </c>
      <c r="H90" s="151">
        <f t="shared" si="7"/>
        <v>113.40660615183499</v>
      </c>
      <c r="I90" s="44">
        <f>SUM(I91:I103)</f>
        <v>11528025.680000003</v>
      </c>
    </row>
    <row r="91" spans="1:9" ht="12.75">
      <c r="A91" s="21"/>
      <c r="B91" s="22"/>
      <c r="C91" s="30" t="s">
        <v>33</v>
      </c>
      <c r="D91" s="8" t="s">
        <v>34</v>
      </c>
      <c r="E91" s="47">
        <v>6799282</v>
      </c>
      <c r="F91" s="47">
        <v>6716065.38</v>
      </c>
      <c r="G91" s="24">
        <f t="shared" si="6"/>
        <v>98.77609694670701</v>
      </c>
      <c r="H91" s="152">
        <f t="shared" si="7"/>
        <v>108.50174076876225</v>
      </c>
      <c r="I91" s="47">
        <v>6189822.7</v>
      </c>
    </row>
    <row r="92" spans="1:9" ht="12.75">
      <c r="A92" s="21"/>
      <c r="B92" s="22"/>
      <c r="C92" s="30" t="s">
        <v>35</v>
      </c>
      <c r="D92" s="8" t="s">
        <v>36</v>
      </c>
      <c r="E92" s="47">
        <v>87120</v>
      </c>
      <c r="F92" s="47">
        <v>90825.13</v>
      </c>
      <c r="G92" s="24">
        <f t="shared" si="6"/>
        <v>104.25290404040405</v>
      </c>
      <c r="H92" s="152">
        <f t="shared" si="7"/>
        <v>62.235229989081006</v>
      </c>
      <c r="I92" s="47">
        <v>145938.45</v>
      </c>
    </row>
    <row r="93" spans="1:9" ht="12.75">
      <c r="A93" s="21"/>
      <c r="B93" s="22"/>
      <c r="C93" s="30" t="s">
        <v>37</v>
      </c>
      <c r="D93" s="8" t="s">
        <v>38</v>
      </c>
      <c r="E93" s="47">
        <v>608800</v>
      </c>
      <c r="F93" s="47">
        <v>630967.15</v>
      </c>
      <c r="G93" s="24">
        <f t="shared" si="6"/>
        <v>103.64112187910644</v>
      </c>
      <c r="H93" s="152">
        <f t="shared" si="7"/>
        <v>104.95026262883523</v>
      </c>
      <c r="I93" s="47">
        <v>601205.88</v>
      </c>
    </row>
    <row r="94" spans="1:9" ht="12.75">
      <c r="A94" s="21"/>
      <c r="B94" s="22"/>
      <c r="C94" s="39" t="s">
        <v>40</v>
      </c>
      <c r="D94" s="8" t="s">
        <v>41</v>
      </c>
      <c r="E94" s="47">
        <v>368800</v>
      </c>
      <c r="F94" s="47">
        <v>432193.8</v>
      </c>
      <c r="G94" s="24">
        <f t="shared" si="6"/>
        <v>117.1892082429501</v>
      </c>
      <c r="H94" s="152">
        <f t="shared" si="7"/>
        <v>130.83096898825647</v>
      </c>
      <c r="I94" s="47">
        <v>330345.18</v>
      </c>
    </row>
    <row r="95" spans="1:9" ht="12.75">
      <c r="A95" s="21"/>
      <c r="B95" s="22"/>
      <c r="C95" s="39" t="s">
        <v>42</v>
      </c>
      <c r="D95" s="8" t="s">
        <v>112</v>
      </c>
      <c r="E95" s="47">
        <v>177400</v>
      </c>
      <c r="F95" s="47">
        <v>181651.12</v>
      </c>
      <c r="G95" s="24">
        <f t="shared" si="6"/>
        <v>102.39634723788049</v>
      </c>
      <c r="H95" s="152">
        <f t="shared" si="7"/>
        <v>100.99230934267894</v>
      </c>
      <c r="I95" s="47">
        <v>179866.29</v>
      </c>
    </row>
    <row r="96" spans="1:9" ht="12.75">
      <c r="A96" s="21"/>
      <c r="B96" s="22"/>
      <c r="C96" s="30" t="s">
        <v>43</v>
      </c>
      <c r="D96" s="8" t="s">
        <v>44</v>
      </c>
      <c r="E96" s="47">
        <v>1093570</v>
      </c>
      <c r="F96" s="47">
        <v>1211374</v>
      </c>
      <c r="G96" s="24">
        <f t="shared" si="6"/>
        <v>110.77242426182137</v>
      </c>
      <c r="H96" s="152">
        <f t="shared" si="7"/>
        <v>105.47675926367735</v>
      </c>
      <c r="I96" s="47">
        <v>1148474.8</v>
      </c>
    </row>
    <row r="97" spans="1:9" ht="12.75">
      <c r="A97" s="21"/>
      <c r="B97" s="22"/>
      <c r="C97" s="39" t="s">
        <v>45</v>
      </c>
      <c r="D97" s="8" t="s">
        <v>46</v>
      </c>
      <c r="E97" s="47">
        <v>169500</v>
      </c>
      <c r="F97" s="47">
        <v>180097.8</v>
      </c>
      <c r="G97" s="24">
        <f t="shared" si="6"/>
        <v>106.25238938053097</v>
      </c>
      <c r="H97" s="152">
        <f t="shared" si="7"/>
        <v>86.2781976499084</v>
      </c>
      <c r="I97" s="47">
        <v>208740.8</v>
      </c>
    </row>
    <row r="98" spans="1:9" ht="12.75">
      <c r="A98" s="21"/>
      <c r="B98" s="22"/>
      <c r="C98" s="30" t="s">
        <v>39</v>
      </c>
      <c r="D98" s="8" t="s">
        <v>99</v>
      </c>
      <c r="E98" s="47">
        <v>3092300</v>
      </c>
      <c r="F98" s="47">
        <v>3332282.61</v>
      </c>
      <c r="G98" s="24">
        <f t="shared" si="6"/>
        <v>107.76065097176858</v>
      </c>
      <c r="H98" s="152">
        <f t="shared" si="7"/>
        <v>143.77520733651136</v>
      </c>
      <c r="I98" s="47">
        <v>2317703.22</v>
      </c>
    </row>
    <row r="99" spans="1:9" ht="12.75">
      <c r="A99" s="21"/>
      <c r="B99" s="22"/>
      <c r="C99" s="30" t="s">
        <v>126</v>
      </c>
      <c r="D99" s="8" t="s">
        <v>175</v>
      </c>
      <c r="E99" s="47">
        <v>4200</v>
      </c>
      <c r="F99" s="47">
        <v>4527.21</v>
      </c>
      <c r="G99" s="24">
        <f t="shared" si="6"/>
        <v>107.79071428571429</v>
      </c>
      <c r="H99" s="152">
        <f t="shared" si="7"/>
        <v>13.284094186813178</v>
      </c>
      <c r="I99" s="47">
        <v>34079.93</v>
      </c>
    </row>
    <row r="100" spans="1:9" ht="12.75">
      <c r="A100" s="21"/>
      <c r="B100" s="22"/>
      <c r="C100" s="30" t="s">
        <v>30</v>
      </c>
      <c r="D100" s="8" t="s">
        <v>186</v>
      </c>
      <c r="E100" s="47">
        <v>300</v>
      </c>
      <c r="F100" s="47">
        <v>300</v>
      </c>
      <c r="G100" s="24">
        <f t="shared" si="6"/>
        <v>100</v>
      </c>
      <c r="H100" s="152" t="s">
        <v>208</v>
      </c>
      <c r="I100" s="47">
        <v>0</v>
      </c>
    </row>
    <row r="101" spans="1:9" ht="12.75">
      <c r="A101" s="21"/>
      <c r="B101" s="22"/>
      <c r="C101" s="30" t="s">
        <v>17</v>
      </c>
      <c r="D101" s="8" t="s">
        <v>18</v>
      </c>
      <c r="E101" s="47">
        <v>22800</v>
      </c>
      <c r="F101" s="47">
        <v>31985.3</v>
      </c>
      <c r="G101" s="24">
        <f t="shared" si="6"/>
        <v>140.28640350877194</v>
      </c>
      <c r="H101" s="152">
        <f t="shared" si="7"/>
        <v>97.34758101823671</v>
      </c>
      <c r="I101" s="47">
        <v>32856.8</v>
      </c>
    </row>
    <row r="102" spans="1:9" ht="12.75" customHeight="1">
      <c r="A102" s="21"/>
      <c r="B102" s="22"/>
      <c r="C102" s="30" t="s">
        <v>21</v>
      </c>
      <c r="D102" s="11" t="s">
        <v>130</v>
      </c>
      <c r="E102" s="47">
        <v>88520</v>
      </c>
      <c r="F102" s="47">
        <v>102560.18</v>
      </c>
      <c r="G102" s="24">
        <f t="shared" si="6"/>
        <v>115.8610257568911</v>
      </c>
      <c r="H102" s="152">
        <f t="shared" si="7"/>
        <v>105.06317352715897</v>
      </c>
      <c r="I102" s="47">
        <v>97617.63</v>
      </c>
    </row>
    <row r="103" spans="1:9" ht="22.5">
      <c r="A103" s="21"/>
      <c r="B103" s="22"/>
      <c r="C103" s="30">
        <v>2680</v>
      </c>
      <c r="D103" s="11" t="s">
        <v>120</v>
      </c>
      <c r="E103" s="47">
        <v>158712</v>
      </c>
      <c r="F103" s="47">
        <v>158713</v>
      </c>
      <c r="G103" s="24">
        <f t="shared" si="6"/>
        <v>100.00063007208024</v>
      </c>
      <c r="H103" s="152">
        <f t="shared" si="7"/>
        <v>65.75397515888207</v>
      </c>
      <c r="I103" s="47">
        <v>241374</v>
      </c>
    </row>
    <row r="104" spans="1:9" ht="24.75" customHeight="1">
      <c r="A104" s="18"/>
      <c r="B104" s="26">
        <v>75618</v>
      </c>
      <c r="C104" s="19"/>
      <c r="D104" s="12" t="s">
        <v>144</v>
      </c>
      <c r="E104" s="44">
        <f>SUM(E105:E111)</f>
        <v>3520251</v>
      </c>
      <c r="F104" s="44">
        <f>SUM(F105:F111)</f>
        <v>3551449.25</v>
      </c>
      <c r="G104" s="20">
        <f t="shared" si="6"/>
        <v>100.88625072473525</v>
      </c>
      <c r="H104" s="151">
        <f t="shared" si="7"/>
        <v>105.49235097642445</v>
      </c>
      <c r="I104" s="44">
        <f>SUM(I105:I111)</f>
        <v>3366546.69</v>
      </c>
    </row>
    <row r="105" spans="1:9" ht="12.75">
      <c r="A105" s="21"/>
      <c r="B105" s="29"/>
      <c r="C105" s="38" t="s">
        <v>47</v>
      </c>
      <c r="D105" s="8" t="s">
        <v>132</v>
      </c>
      <c r="E105" s="47">
        <v>1253451</v>
      </c>
      <c r="F105" s="47">
        <v>1279272.16</v>
      </c>
      <c r="G105" s="24">
        <f t="shared" si="6"/>
        <v>102.06000553671423</v>
      </c>
      <c r="H105" s="152">
        <f t="shared" si="7"/>
        <v>103.56816235203954</v>
      </c>
      <c r="I105" s="47">
        <v>1235198.28</v>
      </c>
    </row>
    <row r="106" spans="1:9" ht="15.75" customHeight="1">
      <c r="A106" s="21"/>
      <c r="B106" s="29"/>
      <c r="C106" s="39" t="s">
        <v>48</v>
      </c>
      <c r="D106" s="11" t="s">
        <v>133</v>
      </c>
      <c r="E106" s="47">
        <v>1410000</v>
      </c>
      <c r="F106" s="47">
        <v>1419761.47</v>
      </c>
      <c r="G106" s="24">
        <f t="shared" si="6"/>
        <v>100.69230283687943</v>
      </c>
      <c r="H106" s="152">
        <f t="shared" si="7"/>
        <v>102.04013065947204</v>
      </c>
      <c r="I106" s="47">
        <v>1391375.59</v>
      </c>
    </row>
    <row r="107" spans="1:9" ht="24" customHeight="1">
      <c r="A107" s="21"/>
      <c r="B107" s="29"/>
      <c r="C107" s="39" t="s">
        <v>49</v>
      </c>
      <c r="D107" s="11" t="s">
        <v>134</v>
      </c>
      <c r="E107" s="47">
        <v>286000</v>
      </c>
      <c r="F107" s="47">
        <v>284917.89</v>
      </c>
      <c r="G107" s="24">
        <f t="shared" si="6"/>
        <v>99.62163986013987</v>
      </c>
      <c r="H107" s="152">
        <f t="shared" si="7"/>
        <v>1249.6398684210526</v>
      </c>
      <c r="I107" s="47">
        <v>22800</v>
      </c>
    </row>
    <row r="108" spans="1:9" ht="25.5" customHeight="1">
      <c r="A108" s="21"/>
      <c r="B108" s="29"/>
      <c r="C108" s="30" t="s">
        <v>80</v>
      </c>
      <c r="D108" s="11" t="s">
        <v>97</v>
      </c>
      <c r="E108" s="47">
        <v>0</v>
      </c>
      <c r="F108" s="47">
        <v>0</v>
      </c>
      <c r="G108" s="24" t="s">
        <v>208</v>
      </c>
      <c r="H108" s="152">
        <f t="shared" si="7"/>
        <v>0</v>
      </c>
      <c r="I108" s="47">
        <v>36919.42</v>
      </c>
    </row>
    <row r="109" spans="1:9" s="145" customFormat="1" ht="25.5" customHeight="1">
      <c r="A109" s="141"/>
      <c r="B109" s="142"/>
      <c r="C109" s="143" t="s">
        <v>8</v>
      </c>
      <c r="D109" s="11" t="s">
        <v>9</v>
      </c>
      <c r="E109" s="144">
        <v>14000</v>
      </c>
      <c r="F109" s="144">
        <v>12480</v>
      </c>
      <c r="G109" s="24">
        <f t="shared" si="6"/>
        <v>89.14285714285714</v>
      </c>
      <c r="H109" s="152" t="s">
        <v>208</v>
      </c>
      <c r="I109" s="144">
        <v>0</v>
      </c>
    </row>
    <row r="110" spans="1:9" ht="12.75">
      <c r="A110" s="21"/>
      <c r="B110" s="29"/>
      <c r="C110" s="30" t="s">
        <v>17</v>
      </c>
      <c r="D110" s="8" t="s">
        <v>18</v>
      </c>
      <c r="E110" s="47">
        <v>555600</v>
      </c>
      <c r="F110" s="47">
        <v>553833.63</v>
      </c>
      <c r="G110" s="24">
        <f t="shared" si="6"/>
        <v>99.68207883369331</v>
      </c>
      <c r="H110" s="152">
        <f t="shared" si="7"/>
        <v>81.81653680372749</v>
      </c>
      <c r="I110" s="47">
        <v>676921.38</v>
      </c>
    </row>
    <row r="111" spans="1:9" ht="13.5" customHeight="1">
      <c r="A111" s="21"/>
      <c r="B111" s="29"/>
      <c r="C111" s="30" t="s">
        <v>21</v>
      </c>
      <c r="D111" s="11" t="s">
        <v>130</v>
      </c>
      <c r="E111" s="47">
        <v>1200</v>
      </c>
      <c r="F111" s="47">
        <v>1184.1</v>
      </c>
      <c r="G111" s="24">
        <f t="shared" si="6"/>
        <v>98.67499999999998</v>
      </c>
      <c r="H111" s="152">
        <f t="shared" si="7"/>
        <v>35.537001578621975</v>
      </c>
      <c r="I111" s="47">
        <v>3332.02</v>
      </c>
    </row>
    <row r="112" spans="1:9" ht="13.5" customHeight="1">
      <c r="A112" s="21"/>
      <c r="B112" s="26">
        <v>75619</v>
      </c>
      <c r="C112" s="19"/>
      <c r="D112" s="12" t="s">
        <v>191</v>
      </c>
      <c r="E112" s="44">
        <f>E113</f>
        <v>0</v>
      </c>
      <c r="F112" s="44">
        <f>F113</f>
        <v>0</v>
      </c>
      <c r="G112" s="20" t="s">
        <v>208</v>
      </c>
      <c r="H112" s="151">
        <f t="shared" si="7"/>
        <v>0</v>
      </c>
      <c r="I112" s="44">
        <f>I113</f>
        <v>110000</v>
      </c>
    </row>
    <row r="113" spans="1:9" ht="13.5" customHeight="1">
      <c r="A113" s="21"/>
      <c r="B113" s="29"/>
      <c r="C113" s="38" t="s">
        <v>50</v>
      </c>
      <c r="D113" s="8" t="s">
        <v>192</v>
      </c>
      <c r="E113" s="47">
        <v>0</v>
      </c>
      <c r="F113" s="47">
        <v>0</v>
      </c>
      <c r="G113" s="24" t="s">
        <v>208</v>
      </c>
      <c r="H113" s="152">
        <f t="shared" si="7"/>
        <v>0</v>
      </c>
      <c r="I113" s="47">
        <v>110000</v>
      </c>
    </row>
    <row r="114" spans="1:9" ht="22.5">
      <c r="A114" s="18"/>
      <c r="B114" s="26">
        <v>75621</v>
      </c>
      <c r="C114" s="19"/>
      <c r="D114" s="12" t="s">
        <v>135</v>
      </c>
      <c r="E114" s="44">
        <f>SUM(E115:E116)</f>
        <v>39943077</v>
      </c>
      <c r="F114" s="44">
        <f>SUM(F115:F116)</f>
        <v>40694880.43</v>
      </c>
      <c r="G114" s="20">
        <f t="shared" si="6"/>
        <v>101.88218706836231</v>
      </c>
      <c r="H114" s="151">
        <f t="shared" si="7"/>
        <v>101.2058409842345</v>
      </c>
      <c r="I114" s="44">
        <f>SUM(I115:I116)</f>
        <v>40210011.63</v>
      </c>
    </row>
    <row r="115" spans="1:9" ht="12.75">
      <c r="A115" s="21"/>
      <c r="B115" s="29"/>
      <c r="C115" s="38" t="s">
        <v>51</v>
      </c>
      <c r="D115" s="8" t="s">
        <v>52</v>
      </c>
      <c r="E115" s="47">
        <v>38156585</v>
      </c>
      <c r="F115" s="47">
        <v>38642498</v>
      </c>
      <c r="G115" s="24">
        <f t="shared" si="6"/>
        <v>101.27347088320404</v>
      </c>
      <c r="H115" s="152">
        <f t="shared" si="7"/>
        <v>100.57751813011204</v>
      </c>
      <c r="I115" s="47">
        <v>38420612</v>
      </c>
    </row>
    <row r="116" spans="1:9" ht="12.75">
      <c r="A116" s="21"/>
      <c r="B116" s="29"/>
      <c r="C116" s="30" t="s">
        <v>53</v>
      </c>
      <c r="D116" s="8" t="s">
        <v>54</v>
      </c>
      <c r="E116" s="47">
        <v>1786492</v>
      </c>
      <c r="F116" s="47">
        <v>2052382.43</v>
      </c>
      <c r="G116" s="24">
        <f t="shared" si="6"/>
        <v>114.88338206944111</v>
      </c>
      <c r="H116" s="152">
        <f t="shared" si="7"/>
        <v>114.69670584429484</v>
      </c>
      <c r="I116" s="47">
        <v>1789399.63</v>
      </c>
    </row>
    <row r="117" spans="1:9" ht="12.75">
      <c r="A117" s="25">
        <v>758</v>
      </c>
      <c r="B117" s="16"/>
      <c r="C117" s="31"/>
      <c r="D117" s="67" t="s">
        <v>55</v>
      </c>
      <c r="E117" s="43">
        <f>E118+E120+E122+E124+E130</f>
        <v>44408706</v>
      </c>
      <c r="F117" s="43">
        <f>F118+F120+F122+F124+F130</f>
        <v>44408722.29</v>
      </c>
      <c r="G117" s="91">
        <f t="shared" si="6"/>
        <v>100.00003668199655</v>
      </c>
      <c r="H117" s="17">
        <f>F117*100/I117</f>
        <v>110.41385168250727</v>
      </c>
      <c r="I117" s="43">
        <f>I118+I120+I122+I124+I130</f>
        <v>40220245.57</v>
      </c>
    </row>
    <row r="118" spans="1:9" ht="22.5">
      <c r="A118" s="18"/>
      <c r="B118" s="26">
        <v>75801</v>
      </c>
      <c r="C118" s="19"/>
      <c r="D118" s="12" t="s">
        <v>145</v>
      </c>
      <c r="E118" s="44">
        <f>E119</f>
        <v>33043258</v>
      </c>
      <c r="F118" s="44">
        <f>F119</f>
        <v>33043258</v>
      </c>
      <c r="G118" s="20">
        <f t="shared" si="6"/>
        <v>100</v>
      </c>
      <c r="H118" s="151">
        <f aca="true" t="shared" si="8" ref="H118:H131">F118*100/I118</f>
        <v>102.53192263649365</v>
      </c>
      <c r="I118" s="44">
        <f>I119</f>
        <v>32227288</v>
      </c>
    </row>
    <row r="119" spans="1:9" ht="12.75">
      <c r="A119" s="21"/>
      <c r="B119" s="29"/>
      <c r="C119" s="30">
        <v>2920</v>
      </c>
      <c r="D119" s="8" t="s">
        <v>136</v>
      </c>
      <c r="E119" s="47">
        <v>33043258</v>
      </c>
      <c r="F119" s="47">
        <v>33043258</v>
      </c>
      <c r="G119" s="24">
        <f t="shared" si="6"/>
        <v>100</v>
      </c>
      <c r="H119" s="152">
        <f t="shared" si="8"/>
        <v>102.53192263649365</v>
      </c>
      <c r="I119" s="47">
        <v>32227288</v>
      </c>
    </row>
    <row r="120" spans="1:9" ht="22.5">
      <c r="A120" s="21"/>
      <c r="B120" s="26">
        <v>75802</v>
      </c>
      <c r="C120" s="153"/>
      <c r="D120" s="12" t="s">
        <v>205</v>
      </c>
      <c r="E120" s="44">
        <f>E121</f>
        <v>0</v>
      </c>
      <c r="F120" s="44">
        <f>F121</f>
        <v>0</v>
      </c>
      <c r="G120" s="20" t="s">
        <v>208</v>
      </c>
      <c r="H120" s="151">
        <f t="shared" si="8"/>
        <v>0</v>
      </c>
      <c r="I120" s="44">
        <f>I121</f>
        <v>304491</v>
      </c>
    </row>
    <row r="121" spans="1:9" ht="12.75">
      <c r="A121" s="21"/>
      <c r="B121" s="29"/>
      <c r="C121" s="30" t="s">
        <v>204</v>
      </c>
      <c r="D121" s="8" t="s">
        <v>206</v>
      </c>
      <c r="E121" s="47">
        <v>0</v>
      </c>
      <c r="F121" s="47">
        <v>0</v>
      </c>
      <c r="G121" s="24" t="s">
        <v>208</v>
      </c>
      <c r="H121" s="152">
        <f t="shared" si="8"/>
        <v>0</v>
      </c>
      <c r="I121" s="47">
        <v>304491</v>
      </c>
    </row>
    <row r="122" spans="1:9" ht="12.75">
      <c r="A122" s="18"/>
      <c r="B122" s="26">
        <v>75807</v>
      </c>
      <c r="C122" s="19"/>
      <c r="D122" s="13" t="s">
        <v>93</v>
      </c>
      <c r="E122" s="44">
        <f>E123</f>
        <v>3358951</v>
      </c>
      <c r="F122" s="44">
        <f>F123</f>
        <v>3358951</v>
      </c>
      <c r="G122" s="20">
        <f t="shared" si="6"/>
        <v>100</v>
      </c>
      <c r="H122" s="151">
        <f t="shared" si="8"/>
        <v>3025.2370959461773</v>
      </c>
      <c r="I122" s="44">
        <f>I123</f>
        <v>111031</v>
      </c>
    </row>
    <row r="123" spans="1:9" ht="12.75">
      <c r="A123" s="21"/>
      <c r="B123" s="29"/>
      <c r="C123" s="30" t="s">
        <v>88</v>
      </c>
      <c r="D123" s="8" t="s">
        <v>136</v>
      </c>
      <c r="E123" s="47">
        <v>3358951</v>
      </c>
      <c r="F123" s="47">
        <v>3358951</v>
      </c>
      <c r="G123" s="24">
        <f t="shared" si="6"/>
        <v>100</v>
      </c>
      <c r="H123" s="152">
        <f t="shared" si="8"/>
        <v>3025.2370959461773</v>
      </c>
      <c r="I123" s="47">
        <v>111031</v>
      </c>
    </row>
    <row r="124" spans="1:9" ht="12.75">
      <c r="A124" s="18"/>
      <c r="B124" s="26">
        <v>75814</v>
      </c>
      <c r="C124" s="19"/>
      <c r="D124" s="13" t="s">
        <v>56</v>
      </c>
      <c r="E124" s="44">
        <f>SUM(E125:E129)</f>
        <v>5272325</v>
      </c>
      <c r="F124" s="44">
        <f>SUM(F125:F129)</f>
        <v>5272341.29</v>
      </c>
      <c r="G124" s="20">
        <f t="shared" si="6"/>
        <v>100.00030897184828</v>
      </c>
      <c r="H124" s="151">
        <f t="shared" si="8"/>
        <v>113.67793667253837</v>
      </c>
      <c r="I124" s="44">
        <f>SUM(I125:I129)</f>
        <v>4637963.57</v>
      </c>
    </row>
    <row r="125" spans="1:9" ht="12.75">
      <c r="A125" s="21"/>
      <c r="B125" s="29"/>
      <c r="C125" s="30" t="s">
        <v>11</v>
      </c>
      <c r="D125" s="8" t="s">
        <v>12</v>
      </c>
      <c r="E125" s="47">
        <v>0</v>
      </c>
      <c r="F125" s="47">
        <v>0</v>
      </c>
      <c r="G125" s="24" t="s">
        <v>208</v>
      </c>
      <c r="H125" s="152">
        <f t="shared" si="8"/>
        <v>0</v>
      </c>
      <c r="I125" s="47">
        <v>4044720.57</v>
      </c>
    </row>
    <row r="126" spans="1:9" ht="12.75">
      <c r="A126" s="21"/>
      <c r="B126" s="29"/>
      <c r="C126" s="30" t="s">
        <v>60</v>
      </c>
      <c r="D126" s="8" t="s">
        <v>170</v>
      </c>
      <c r="E126" s="47">
        <v>0</v>
      </c>
      <c r="F126" s="47">
        <v>0</v>
      </c>
      <c r="G126" s="24" t="s">
        <v>208</v>
      </c>
      <c r="H126" s="152">
        <f t="shared" si="8"/>
        <v>0</v>
      </c>
      <c r="I126" s="47">
        <v>593243</v>
      </c>
    </row>
    <row r="127" spans="1:9" ht="12.75">
      <c r="A127" s="21"/>
      <c r="B127" s="29"/>
      <c r="C127" s="30" t="s">
        <v>172</v>
      </c>
      <c r="D127" s="8" t="s">
        <v>173</v>
      </c>
      <c r="E127" s="47">
        <v>802088</v>
      </c>
      <c r="F127" s="47">
        <v>802088</v>
      </c>
      <c r="G127" s="24">
        <f t="shared" si="6"/>
        <v>100</v>
      </c>
      <c r="H127" s="152" t="s">
        <v>208</v>
      </c>
      <c r="I127" s="47">
        <v>0</v>
      </c>
    </row>
    <row r="128" spans="1:9" ht="12.75">
      <c r="A128" s="21"/>
      <c r="B128" s="29"/>
      <c r="C128" s="30" t="s">
        <v>177</v>
      </c>
      <c r="D128" s="8" t="s">
        <v>179</v>
      </c>
      <c r="E128" s="47">
        <v>55319</v>
      </c>
      <c r="F128" s="47">
        <v>55320.26</v>
      </c>
      <c r="G128" s="24">
        <f t="shared" si="6"/>
        <v>100.00227769843995</v>
      </c>
      <c r="H128" s="152" t="s">
        <v>208</v>
      </c>
      <c r="I128" s="47">
        <v>0</v>
      </c>
    </row>
    <row r="129" spans="1:9" ht="12.75">
      <c r="A129" s="21"/>
      <c r="B129" s="29"/>
      <c r="C129" s="30" t="s">
        <v>178</v>
      </c>
      <c r="D129" s="8" t="s">
        <v>179</v>
      </c>
      <c r="E129" s="47">
        <v>4414918</v>
      </c>
      <c r="F129" s="47">
        <v>4414933.03</v>
      </c>
      <c r="G129" s="24">
        <f t="shared" si="6"/>
        <v>100.00034043667402</v>
      </c>
      <c r="H129" s="152" t="s">
        <v>208</v>
      </c>
      <c r="I129" s="47">
        <v>0</v>
      </c>
    </row>
    <row r="130" spans="1:9" ht="12.75">
      <c r="A130" s="18"/>
      <c r="B130" s="26">
        <v>75831</v>
      </c>
      <c r="C130" s="19"/>
      <c r="D130" s="13" t="s">
        <v>57</v>
      </c>
      <c r="E130" s="44">
        <f>E131</f>
        <v>2734172</v>
      </c>
      <c r="F130" s="44">
        <f>F131</f>
        <v>2734172</v>
      </c>
      <c r="G130" s="20">
        <f t="shared" si="6"/>
        <v>100</v>
      </c>
      <c r="H130" s="151">
        <f t="shared" si="8"/>
        <v>93.01575248888236</v>
      </c>
      <c r="I130" s="44">
        <f>I131</f>
        <v>2939472</v>
      </c>
    </row>
    <row r="131" spans="1:9" ht="12.75">
      <c r="A131" s="21"/>
      <c r="B131" s="29"/>
      <c r="C131" s="23">
        <v>2920</v>
      </c>
      <c r="D131" s="8" t="s">
        <v>136</v>
      </c>
      <c r="E131" s="47">
        <v>2734172</v>
      </c>
      <c r="F131" s="47">
        <v>2734172</v>
      </c>
      <c r="G131" s="24">
        <f t="shared" si="6"/>
        <v>100</v>
      </c>
      <c r="H131" s="152">
        <f t="shared" si="8"/>
        <v>93.01575248888236</v>
      </c>
      <c r="I131" s="47">
        <v>2939472</v>
      </c>
    </row>
    <row r="132" spans="1:9" ht="12.75">
      <c r="A132" s="25">
        <v>801</v>
      </c>
      <c r="B132" s="41"/>
      <c r="C132" s="42"/>
      <c r="D132" s="67" t="s">
        <v>58</v>
      </c>
      <c r="E132" s="43">
        <f>E133+E140+E146+E150</f>
        <v>376656</v>
      </c>
      <c r="F132" s="43">
        <f>F133+F140+F146+F150</f>
        <v>407209.37999999995</v>
      </c>
      <c r="G132" s="91">
        <f t="shared" si="6"/>
        <v>108.11174652733527</v>
      </c>
      <c r="H132" s="17">
        <f>F132*100/I132</f>
        <v>51.90694283600433</v>
      </c>
      <c r="I132" s="43">
        <f>I133+I140+I146+I150</f>
        <v>784498.87</v>
      </c>
    </row>
    <row r="133" spans="1:9" ht="12.75">
      <c r="A133" s="18"/>
      <c r="B133" s="26">
        <v>80101</v>
      </c>
      <c r="C133" s="19"/>
      <c r="D133" s="13" t="s">
        <v>59</v>
      </c>
      <c r="E133" s="44">
        <f>SUM(E134:E139)</f>
        <v>65036</v>
      </c>
      <c r="F133" s="44">
        <f>SUM(F134:F139)</f>
        <v>64848.51</v>
      </c>
      <c r="G133" s="20">
        <f t="shared" si="6"/>
        <v>99.71171351251614</v>
      </c>
      <c r="H133" s="151">
        <f aca="true" t="shared" si="9" ref="H133:H152">F133*100/I133</f>
        <v>41.007671108518146</v>
      </c>
      <c r="I133" s="44">
        <f>SUM(I134:I139)</f>
        <v>158137.51</v>
      </c>
    </row>
    <row r="134" spans="1:9" s="1" customFormat="1" ht="12.75">
      <c r="A134" s="21"/>
      <c r="B134" s="22"/>
      <c r="C134" s="30" t="s">
        <v>116</v>
      </c>
      <c r="D134" s="8" t="s">
        <v>117</v>
      </c>
      <c r="E134" s="47">
        <v>114</v>
      </c>
      <c r="F134" s="47">
        <v>114</v>
      </c>
      <c r="G134" s="24">
        <f t="shared" si="6"/>
        <v>100</v>
      </c>
      <c r="H134" s="152">
        <f t="shared" si="9"/>
        <v>22.248243559718972</v>
      </c>
      <c r="I134" s="47">
        <v>512.4</v>
      </c>
    </row>
    <row r="135" spans="1:9" ht="12.75">
      <c r="A135" s="21"/>
      <c r="B135" s="29"/>
      <c r="C135" s="30" t="s">
        <v>27</v>
      </c>
      <c r="D135" s="8" t="s">
        <v>28</v>
      </c>
      <c r="E135" s="47">
        <v>6410</v>
      </c>
      <c r="F135" s="47">
        <v>6772.9</v>
      </c>
      <c r="G135" s="24">
        <f t="shared" si="6"/>
        <v>105.66146645865835</v>
      </c>
      <c r="H135" s="152">
        <f t="shared" si="9"/>
        <v>48.308120919729454</v>
      </c>
      <c r="I135" s="47">
        <v>14020.21</v>
      </c>
    </row>
    <row r="136" spans="1:9" ht="12.75">
      <c r="A136" s="21"/>
      <c r="B136" s="29"/>
      <c r="C136" s="30" t="s">
        <v>107</v>
      </c>
      <c r="D136" s="8" t="s">
        <v>28</v>
      </c>
      <c r="E136" s="102">
        <v>1250</v>
      </c>
      <c r="F136" s="47">
        <v>832.27</v>
      </c>
      <c r="G136" s="24">
        <f t="shared" si="6"/>
        <v>66.5816</v>
      </c>
      <c r="H136" s="152">
        <f t="shared" si="9"/>
        <v>161.8604017970011</v>
      </c>
      <c r="I136" s="102">
        <v>514.19</v>
      </c>
    </row>
    <row r="137" spans="1:9" ht="12.75">
      <c r="A137" s="21"/>
      <c r="B137" s="29"/>
      <c r="C137" s="30" t="s">
        <v>11</v>
      </c>
      <c r="D137" s="9" t="s">
        <v>12</v>
      </c>
      <c r="E137" s="47">
        <v>3262</v>
      </c>
      <c r="F137" s="47">
        <v>3131.34</v>
      </c>
      <c r="G137" s="24">
        <f t="shared" si="6"/>
        <v>95.99448191293685</v>
      </c>
      <c r="H137" s="152">
        <f t="shared" si="9"/>
        <v>15.28188875543971</v>
      </c>
      <c r="I137" s="47">
        <v>20490.53</v>
      </c>
    </row>
    <row r="138" spans="1:9" ht="12.75">
      <c r="A138" s="21"/>
      <c r="B138" s="29"/>
      <c r="C138" s="30" t="s">
        <v>60</v>
      </c>
      <c r="D138" s="9" t="s">
        <v>151</v>
      </c>
      <c r="E138" s="47">
        <v>54000</v>
      </c>
      <c r="F138" s="47">
        <v>53998</v>
      </c>
      <c r="G138" s="24">
        <f t="shared" si="6"/>
        <v>99.9962962962963</v>
      </c>
      <c r="H138" s="152">
        <f t="shared" si="9"/>
        <v>168.7441191277606</v>
      </c>
      <c r="I138" s="47">
        <v>31999.93</v>
      </c>
    </row>
    <row r="139" spans="1:9" ht="12.75">
      <c r="A139" s="21"/>
      <c r="B139" s="29"/>
      <c r="C139" s="30" t="s">
        <v>94</v>
      </c>
      <c r="D139" s="9" t="s">
        <v>95</v>
      </c>
      <c r="E139" s="47">
        <v>0</v>
      </c>
      <c r="F139" s="47">
        <v>0</v>
      </c>
      <c r="G139" s="24" t="s">
        <v>208</v>
      </c>
      <c r="H139" s="152">
        <f t="shared" si="9"/>
        <v>0</v>
      </c>
      <c r="I139" s="47">
        <v>90600.25</v>
      </c>
    </row>
    <row r="140" spans="1:9" ht="12.75">
      <c r="A140" s="18"/>
      <c r="B140" s="26">
        <v>80104</v>
      </c>
      <c r="C140" s="19"/>
      <c r="D140" s="13" t="s">
        <v>61</v>
      </c>
      <c r="E140" s="44">
        <f>SUM(E141:E145)</f>
        <v>301934</v>
      </c>
      <c r="F140" s="44">
        <f>SUM(F141:F145)</f>
        <v>331575.26999999996</v>
      </c>
      <c r="G140" s="20">
        <f aca="true" t="shared" si="10" ref="G140:G152">F140*100/E140</f>
        <v>109.81713553293102</v>
      </c>
      <c r="H140" s="151">
        <f t="shared" si="9"/>
        <v>78.51179547752535</v>
      </c>
      <c r="I140" s="44">
        <f>SUM(I141:I145)</f>
        <v>422325.42000000004</v>
      </c>
    </row>
    <row r="141" spans="1:9" ht="12.75">
      <c r="A141" s="21"/>
      <c r="B141" s="22"/>
      <c r="C141" s="39" t="s">
        <v>10</v>
      </c>
      <c r="D141" s="8" t="s">
        <v>127</v>
      </c>
      <c r="E141" s="47">
        <v>60984</v>
      </c>
      <c r="F141" s="47">
        <v>60983.64</v>
      </c>
      <c r="G141" s="24">
        <f t="shared" si="10"/>
        <v>99.99940968122786</v>
      </c>
      <c r="H141" s="152">
        <f t="shared" si="9"/>
        <v>244.0942953068488</v>
      </c>
      <c r="I141" s="47">
        <v>24983.64</v>
      </c>
    </row>
    <row r="142" spans="1:9" ht="12.75">
      <c r="A142" s="21"/>
      <c r="B142" s="22"/>
      <c r="C142" s="39" t="s">
        <v>27</v>
      </c>
      <c r="D142" s="8" t="s">
        <v>28</v>
      </c>
      <c r="E142" s="47">
        <v>2700</v>
      </c>
      <c r="F142" s="47">
        <v>2047.35</v>
      </c>
      <c r="G142" s="24">
        <f t="shared" si="10"/>
        <v>75.82777777777778</v>
      </c>
      <c r="H142" s="152">
        <f t="shared" si="9"/>
        <v>35.923021720325586</v>
      </c>
      <c r="I142" s="47">
        <v>5699.27</v>
      </c>
    </row>
    <row r="143" spans="1:9" ht="12.75">
      <c r="A143" s="21"/>
      <c r="B143" s="22"/>
      <c r="C143" s="30" t="s">
        <v>11</v>
      </c>
      <c r="D143" s="8" t="s">
        <v>12</v>
      </c>
      <c r="E143" s="47">
        <v>2250</v>
      </c>
      <c r="F143" s="47">
        <v>1976.37</v>
      </c>
      <c r="G143" s="24">
        <f t="shared" si="10"/>
        <v>87.83866666666667</v>
      </c>
      <c r="H143" s="152">
        <f t="shared" si="9"/>
        <v>1.1565431615012045</v>
      </c>
      <c r="I143" s="47">
        <v>170885.97</v>
      </c>
    </row>
    <row r="144" spans="1:9" ht="12.75">
      <c r="A144" s="21"/>
      <c r="B144" s="29"/>
      <c r="C144" s="30">
        <v>2310</v>
      </c>
      <c r="D144" s="8" t="s">
        <v>151</v>
      </c>
      <c r="E144" s="47">
        <v>236000</v>
      </c>
      <c r="F144" s="47">
        <v>266567.91</v>
      </c>
      <c r="G144" s="24">
        <f t="shared" si="10"/>
        <v>112.95250423728812</v>
      </c>
      <c r="H144" s="152">
        <f t="shared" si="9"/>
        <v>160.91664106138083</v>
      </c>
      <c r="I144" s="47">
        <v>165655.9</v>
      </c>
    </row>
    <row r="145" spans="1:9" ht="12.75">
      <c r="A145" s="21"/>
      <c r="B145" s="29"/>
      <c r="C145" s="30" t="s">
        <v>77</v>
      </c>
      <c r="D145" s="8" t="s">
        <v>12</v>
      </c>
      <c r="E145" s="47">
        <v>0</v>
      </c>
      <c r="F145" s="47">
        <v>0</v>
      </c>
      <c r="G145" s="24" t="s">
        <v>208</v>
      </c>
      <c r="H145" s="152">
        <f t="shared" si="9"/>
        <v>0</v>
      </c>
      <c r="I145" s="47">
        <v>55100.64</v>
      </c>
    </row>
    <row r="146" spans="1:9" ht="12.75">
      <c r="A146" s="18"/>
      <c r="B146" s="26">
        <v>80110</v>
      </c>
      <c r="C146" s="19"/>
      <c r="D146" s="13" t="s">
        <v>62</v>
      </c>
      <c r="E146" s="44">
        <f>SUM(E147:E149)</f>
        <v>5426</v>
      </c>
      <c r="F146" s="44">
        <f>SUM(F147:F149)</f>
        <v>6124.8</v>
      </c>
      <c r="G146" s="20">
        <f t="shared" si="10"/>
        <v>112.87873203096204</v>
      </c>
      <c r="H146" s="151">
        <f t="shared" si="9"/>
        <v>3.3095254061244486</v>
      </c>
      <c r="I146" s="44">
        <f>SUM(I147:I149)</f>
        <v>185065.81</v>
      </c>
    </row>
    <row r="147" spans="1:9" ht="22.5">
      <c r="A147" s="18"/>
      <c r="B147" s="40"/>
      <c r="C147" s="30" t="s">
        <v>80</v>
      </c>
      <c r="D147" s="11" t="s">
        <v>97</v>
      </c>
      <c r="E147" s="47">
        <v>0</v>
      </c>
      <c r="F147" s="47">
        <v>0</v>
      </c>
      <c r="G147" s="24" t="s">
        <v>208</v>
      </c>
      <c r="H147" s="152">
        <f t="shared" si="9"/>
        <v>0</v>
      </c>
      <c r="I147" s="47">
        <v>152275.16</v>
      </c>
    </row>
    <row r="148" spans="1:9" ht="12.75">
      <c r="A148" s="21"/>
      <c r="B148" s="29"/>
      <c r="C148" s="30" t="s">
        <v>27</v>
      </c>
      <c r="D148" s="8" t="s">
        <v>28</v>
      </c>
      <c r="E148" s="47">
        <v>4011</v>
      </c>
      <c r="F148" s="47">
        <v>4129.25</v>
      </c>
      <c r="G148" s="24">
        <f t="shared" si="10"/>
        <v>102.94814260782847</v>
      </c>
      <c r="H148" s="152">
        <f t="shared" si="9"/>
        <v>35.12419892924038</v>
      </c>
      <c r="I148" s="47">
        <v>11756.14</v>
      </c>
    </row>
    <row r="149" spans="1:9" ht="12.75">
      <c r="A149" s="21"/>
      <c r="B149" s="22"/>
      <c r="C149" s="28" t="s">
        <v>11</v>
      </c>
      <c r="D149" s="8" t="s">
        <v>12</v>
      </c>
      <c r="E149" s="47">
        <v>1415</v>
      </c>
      <c r="F149" s="47">
        <v>1995.55</v>
      </c>
      <c r="G149" s="24">
        <f t="shared" si="10"/>
        <v>141.02826855123675</v>
      </c>
      <c r="H149" s="152">
        <f t="shared" si="9"/>
        <v>9.48702869712677</v>
      </c>
      <c r="I149" s="47">
        <v>21034.51</v>
      </c>
    </row>
    <row r="150" spans="1:9" ht="12.75">
      <c r="A150" s="18"/>
      <c r="B150" s="26">
        <v>80195</v>
      </c>
      <c r="C150" s="19"/>
      <c r="D150" s="118" t="s">
        <v>5</v>
      </c>
      <c r="E150" s="44">
        <f>SUM(E151:E152)</f>
        <v>4260</v>
      </c>
      <c r="F150" s="44">
        <f>SUM(F151:F152)</f>
        <v>4660.8</v>
      </c>
      <c r="G150" s="20">
        <f t="shared" si="10"/>
        <v>109.40845070422536</v>
      </c>
      <c r="H150" s="151">
        <f t="shared" si="9"/>
        <v>24.569151608344274</v>
      </c>
      <c r="I150" s="44">
        <f>SUM(I151:I152)</f>
        <v>18970.13</v>
      </c>
    </row>
    <row r="151" spans="1:9" ht="14.25" customHeight="1">
      <c r="A151" s="21"/>
      <c r="B151" s="22"/>
      <c r="C151" s="38" t="s">
        <v>30</v>
      </c>
      <c r="D151" s="11" t="s">
        <v>131</v>
      </c>
      <c r="E151" s="47">
        <v>300</v>
      </c>
      <c r="F151" s="47">
        <v>700.8</v>
      </c>
      <c r="G151" s="24">
        <f t="shared" si="10"/>
        <v>233.6</v>
      </c>
      <c r="H151" s="152">
        <f t="shared" si="9"/>
        <v>54.11039818396608</v>
      </c>
      <c r="I151" s="47">
        <v>1295.13</v>
      </c>
    </row>
    <row r="152" spans="1:9" ht="14.25" customHeight="1">
      <c r="A152" s="21"/>
      <c r="B152" s="22"/>
      <c r="C152" s="38" t="s">
        <v>60</v>
      </c>
      <c r="D152" s="11" t="s">
        <v>170</v>
      </c>
      <c r="E152" s="47">
        <v>3960</v>
      </c>
      <c r="F152" s="47">
        <v>3960</v>
      </c>
      <c r="G152" s="24">
        <f t="shared" si="10"/>
        <v>100</v>
      </c>
      <c r="H152" s="152">
        <f t="shared" si="9"/>
        <v>22.404526166902404</v>
      </c>
      <c r="I152" s="47">
        <v>17675</v>
      </c>
    </row>
    <row r="153" spans="1:9" ht="12.75">
      <c r="A153" s="25">
        <v>851</v>
      </c>
      <c r="B153" s="41"/>
      <c r="C153" s="42"/>
      <c r="D153" s="67" t="s">
        <v>63</v>
      </c>
      <c r="E153" s="43">
        <f>E154+E159+E157+E163</f>
        <v>304960</v>
      </c>
      <c r="F153" s="43">
        <f>F154+F159+F157+F163</f>
        <v>331194.79</v>
      </c>
      <c r="G153" s="91">
        <f aca="true" t="shared" si="11" ref="G153:G203">F153*100/E153</f>
        <v>108.6026987145855</v>
      </c>
      <c r="H153" s="17">
        <f>F153*100/I153</f>
        <v>90.0735361909032</v>
      </c>
      <c r="I153" s="43">
        <f>I154+I159+I157+I163</f>
        <v>367693.77999999997</v>
      </c>
    </row>
    <row r="154" spans="1:9" ht="12.75">
      <c r="A154" s="48"/>
      <c r="B154" s="26">
        <v>85141</v>
      </c>
      <c r="C154" s="19"/>
      <c r="D154" s="70" t="s">
        <v>64</v>
      </c>
      <c r="E154" s="44">
        <f>SUM(E155:E156)</f>
        <v>37450</v>
      </c>
      <c r="F154" s="44">
        <f>SUM(F155:F156)</f>
        <v>37449.93</v>
      </c>
      <c r="G154" s="20">
        <f t="shared" si="11"/>
        <v>99.99981308411215</v>
      </c>
      <c r="H154" s="151">
        <f aca="true" t="shared" si="12" ref="H154:H165">F154*100/I154</f>
        <v>98.94301188903567</v>
      </c>
      <c r="I154" s="44">
        <f>SUM(I155:I156)</f>
        <v>37850</v>
      </c>
    </row>
    <row r="155" spans="1:9" ht="12.75">
      <c r="A155" s="21"/>
      <c r="B155" s="29"/>
      <c r="C155" s="38" t="s">
        <v>11</v>
      </c>
      <c r="D155" s="9" t="s">
        <v>12</v>
      </c>
      <c r="E155" s="47">
        <v>17450</v>
      </c>
      <c r="F155" s="47">
        <v>17450</v>
      </c>
      <c r="G155" s="24">
        <f t="shared" si="11"/>
        <v>100</v>
      </c>
      <c r="H155" s="152">
        <f t="shared" si="12"/>
        <v>62.657091561938955</v>
      </c>
      <c r="I155" s="47">
        <v>27850</v>
      </c>
    </row>
    <row r="156" spans="1:9" ht="12.75">
      <c r="A156" s="48"/>
      <c r="B156" s="40"/>
      <c r="C156" s="28">
        <v>2320</v>
      </c>
      <c r="D156" s="8" t="s">
        <v>151</v>
      </c>
      <c r="E156" s="47">
        <v>20000</v>
      </c>
      <c r="F156" s="47">
        <v>19999.93</v>
      </c>
      <c r="G156" s="24">
        <f t="shared" si="11"/>
        <v>99.99965</v>
      </c>
      <c r="H156" s="152">
        <f t="shared" si="12"/>
        <v>199.9993</v>
      </c>
      <c r="I156" s="47">
        <v>10000</v>
      </c>
    </row>
    <row r="157" spans="1:9" ht="12.75">
      <c r="A157" s="48"/>
      <c r="B157" s="26">
        <v>85154</v>
      </c>
      <c r="C157" s="19"/>
      <c r="D157" s="13" t="s">
        <v>100</v>
      </c>
      <c r="E157" s="44">
        <f>E158</f>
        <v>0</v>
      </c>
      <c r="F157" s="44">
        <f>F158</f>
        <v>0</v>
      </c>
      <c r="G157" s="20" t="s">
        <v>208</v>
      </c>
      <c r="H157" s="151">
        <f t="shared" si="12"/>
        <v>0</v>
      </c>
      <c r="I157" s="44">
        <f>I158</f>
        <v>1229.17</v>
      </c>
    </row>
    <row r="158" spans="1:9" ht="12.75">
      <c r="A158" s="48"/>
      <c r="B158" s="40"/>
      <c r="C158" s="30" t="s">
        <v>11</v>
      </c>
      <c r="D158" s="9" t="s">
        <v>12</v>
      </c>
      <c r="E158" s="47">
        <v>0</v>
      </c>
      <c r="F158" s="47">
        <v>0</v>
      </c>
      <c r="G158" s="24" t="s">
        <v>208</v>
      </c>
      <c r="H158" s="152">
        <f t="shared" si="12"/>
        <v>0</v>
      </c>
      <c r="I158" s="47">
        <v>1229.17</v>
      </c>
    </row>
    <row r="159" spans="1:9" ht="12.75">
      <c r="A159" s="18"/>
      <c r="B159" s="26">
        <v>85158</v>
      </c>
      <c r="C159" s="19"/>
      <c r="D159" s="13" t="s">
        <v>65</v>
      </c>
      <c r="E159" s="44">
        <f>SUM(E160:E162)</f>
        <v>262410</v>
      </c>
      <c r="F159" s="44">
        <f>SUM(F160:F162)</f>
        <v>288997.86</v>
      </c>
      <c r="G159" s="20">
        <f t="shared" si="11"/>
        <v>110.13218246255859</v>
      </c>
      <c r="H159" s="151">
        <f t="shared" si="12"/>
        <v>88.8633612387878</v>
      </c>
      <c r="I159" s="44">
        <f>SUM(I160:I162)</f>
        <v>325215.99</v>
      </c>
    </row>
    <row r="160" spans="1:9" ht="12.75">
      <c r="A160" s="21"/>
      <c r="B160" s="29"/>
      <c r="C160" s="30" t="s">
        <v>66</v>
      </c>
      <c r="D160" s="8" t="s">
        <v>67</v>
      </c>
      <c r="E160" s="47">
        <v>260000</v>
      </c>
      <c r="F160" s="47">
        <v>286278.99</v>
      </c>
      <c r="G160" s="24">
        <f t="shared" si="11"/>
        <v>110.10730384615384</v>
      </c>
      <c r="H160" s="152">
        <f t="shared" si="12"/>
        <v>90.20503126418221</v>
      </c>
      <c r="I160" s="47">
        <v>317364.77</v>
      </c>
    </row>
    <row r="161" spans="1:9" ht="12.75">
      <c r="A161" s="21"/>
      <c r="B161" s="29"/>
      <c r="C161" s="39" t="s">
        <v>27</v>
      </c>
      <c r="D161" s="8" t="s">
        <v>28</v>
      </c>
      <c r="E161" s="47">
        <v>2050</v>
      </c>
      <c r="F161" s="47">
        <v>2358.87</v>
      </c>
      <c r="G161" s="24">
        <f t="shared" si="11"/>
        <v>115.06682926829268</v>
      </c>
      <c r="H161" s="152">
        <f t="shared" si="12"/>
        <v>36.792841300095766</v>
      </c>
      <c r="I161" s="47">
        <v>6411.22</v>
      </c>
    </row>
    <row r="162" spans="1:9" ht="12.75">
      <c r="A162" s="21"/>
      <c r="B162" s="29"/>
      <c r="C162" s="30" t="s">
        <v>11</v>
      </c>
      <c r="D162" s="8" t="s">
        <v>12</v>
      </c>
      <c r="E162" s="47">
        <v>360</v>
      </c>
      <c r="F162" s="47">
        <v>360</v>
      </c>
      <c r="G162" s="24">
        <f t="shared" si="11"/>
        <v>100</v>
      </c>
      <c r="H162" s="152">
        <f t="shared" si="12"/>
        <v>25</v>
      </c>
      <c r="I162" s="47">
        <v>1440</v>
      </c>
    </row>
    <row r="163" spans="1:9" ht="12.75">
      <c r="A163" s="18"/>
      <c r="B163" s="26">
        <v>85195</v>
      </c>
      <c r="C163" s="19"/>
      <c r="D163" s="71" t="s">
        <v>5</v>
      </c>
      <c r="E163" s="44">
        <f>SUM(E164:E165)</f>
        <v>5100</v>
      </c>
      <c r="F163" s="44">
        <f>SUM(F164:F165)</f>
        <v>4747</v>
      </c>
      <c r="G163" s="20">
        <f t="shared" si="11"/>
        <v>93.07843137254902</v>
      </c>
      <c r="H163" s="151">
        <f t="shared" si="12"/>
        <v>139.67433840794206</v>
      </c>
      <c r="I163" s="44">
        <f>SUM(I164:I165)</f>
        <v>3398.62</v>
      </c>
    </row>
    <row r="164" spans="1:9" ht="12.75">
      <c r="A164" s="21"/>
      <c r="B164" s="22"/>
      <c r="C164" s="30" t="s">
        <v>11</v>
      </c>
      <c r="D164" s="8" t="s">
        <v>12</v>
      </c>
      <c r="E164" s="47">
        <v>0</v>
      </c>
      <c r="F164" s="47">
        <v>0</v>
      </c>
      <c r="G164" s="24" t="s">
        <v>208</v>
      </c>
      <c r="H164" s="152">
        <f t="shared" si="12"/>
        <v>0</v>
      </c>
      <c r="I164" s="47">
        <v>131.62</v>
      </c>
    </row>
    <row r="165" spans="1:9" ht="12.75">
      <c r="A165" s="21"/>
      <c r="B165" s="29"/>
      <c r="C165" s="30">
        <v>2010</v>
      </c>
      <c r="D165" s="8" t="s">
        <v>151</v>
      </c>
      <c r="E165" s="47">
        <v>5100</v>
      </c>
      <c r="F165" s="47">
        <v>4747</v>
      </c>
      <c r="G165" s="24">
        <f t="shared" si="11"/>
        <v>93.07843137254902</v>
      </c>
      <c r="H165" s="152">
        <f t="shared" si="12"/>
        <v>145.30149984695439</v>
      </c>
      <c r="I165" s="47">
        <v>3267</v>
      </c>
    </row>
    <row r="166" spans="1:9" ht="12.75">
      <c r="A166" s="25">
        <v>852</v>
      </c>
      <c r="B166" s="41"/>
      <c r="C166" s="42"/>
      <c r="D166" s="67" t="s">
        <v>68</v>
      </c>
      <c r="E166" s="43">
        <f>E167+E169+E172+E179+E184+E190+E193+E196+E201+E205</f>
        <v>29269486</v>
      </c>
      <c r="F166" s="43">
        <f>F167+F169+F172+F179+F184+F190+F193+F196+F201+F205</f>
        <v>29264280.880000003</v>
      </c>
      <c r="G166" s="91">
        <f t="shared" si="11"/>
        <v>99.9822165650603</v>
      </c>
      <c r="H166" s="17">
        <f>F166*100/I166</f>
        <v>110.78412249669903</v>
      </c>
      <c r="I166" s="43">
        <f>I167+I169+I172+I179+I184+I190+I193+I196+I201+I205</f>
        <v>26415591.169999994</v>
      </c>
    </row>
    <row r="167" spans="1:9" ht="12.75">
      <c r="A167" s="49"/>
      <c r="B167" s="97">
        <v>85202</v>
      </c>
      <c r="C167" s="98"/>
      <c r="D167" s="72" t="s">
        <v>69</v>
      </c>
      <c r="E167" s="148">
        <f>E168</f>
        <v>38000</v>
      </c>
      <c r="F167" s="148">
        <f>F168</f>
        <v>43707.18</v>
      </c>
      <c r="G167" s="20">
        <f t="shared" si="11"/>
        <v>115.0188947368421</v>
      </c>
      <c r="H167" s="151">
        <f aca="true" t="shared" si="13" ref="H167:H207">F167*100/I167</f>
        <v>132.88637740098704</v>
      </c>
      <c r="I167" s="44">
        <f>I168</f>
        <v>32890.64</v>
      </c>
    </row>
    <row r="168" spans="1:9" ht="12.75">
      <c r="A168" s="49"/>
      <c r="B168" s="52"/>
      <c r="C168" s="53" t="s">
        <v>66</v>
      </c>
      <c r="D168" s="8" t="s">
        <v>67</v>
      </c>
      <c r="E168" s="149">
        <v>38000</v>
      </c>
      <c r="F168" s="149">
        <v>43707.18</v>
      </c>
      <c r="G168" s="24">
        <f t="shared" si="11"/>
        <v>115.0188947368421</v>
      </c>
      <c r="H168" s="152">
        <f t="shared" si="13"/>
        <v>132.88637740098704</v>
      </c>
      <c r="I168" s="47">
        <v>32890.64</v>
      </c>
    </row>
    <row r="169" spans="1:9" ht="12.75">
      <c r="A169" s="49"/>
      <c r="B169" s="50">
        <v>85203</v>
      </c>
      <c r="C169" s="51"/>
      <c r="D169" s="72" t="s">
        <v>70</v>
      </c>
      <c r="E169" s="44">
        <f>SUM(E170:E171)</f>
        <v>1090</v>
      </c>
      <c r="F169" s="44">
        <f>SUM(F170:F171)</f>
        <v>6427.879999999999</v>
      </c>
      <c r="G169" s="20">
        <f t="shared" si="11"/>
        <v>589.7137614678898</v>
      </c>
      <c r="H169" s="151">
        <f t="shared" si="13"/>
        <v>334.666888810213</v>
      </c>
      <c r="I169" s="44">
        <f>SUM(I170:I171)</f>
        <v>1920.68</v>
      </c>
    </row>
    <row r="170" spans="1:9" ht="12.75">
      <c r="A170" s="54"/>
      <c r="B170" s="55"/>
      <c r="C170" s="53" t="s">
        <v>27</v>
      </c>
      <c r="D170" s="8" t="s">
        <v>28</v>
      </c>
      <c r="E170" s="149">
        <v>1000</v>
      </c>
      <c r="F170" s="149">
        <v>1244.27</v>
      </c>
      <c r="G170" s="24">
        <f t="shared" si="11"/>
        <v>124.427</v>
      </c>
      <c r="H170" s="152">
        <f t="shared" si="13"/>
        <v>72.98284923279057</v>
      </c>
      <c r="I170" s="47">
        <v>1704.88</v>
      </c>
    </row>
    <row r="171" spans="1:9" ht="12.75">
      <c r="A171" s="54"/>
      <c r="B171" s="55"/>
      <c r="C171" s="56" t="s">
        <v>11</v>
      </c>
      <c r="D171" s="9" t="s">
        <v>12</v>
      </c>
      <c r="E171" s="149">
        <v>90</v>
      </c>
      <c r="F171" s="149">
        <v>5183.61</v>
      </c>
      <c r="G171" s="20">
        <f t="shared" si="11"/>
        <v>5759.566666666666</v>
      </c>
      <c r="H171" s="151">
        <f t="shared" si="13"/>
        <v>2402.0435588507876</v>
      </c>
      <c r="I171" s="47">
        <v>215.8</v>
      </c>
    </row>
    <row r="172" spans="1:9" ht="35.25" customHeight="1">
      <c r="A172" s="18"/>
      <c r="B172" s="26">
        <v>85212</v>
      </c>
      <c r="C172" s="19"/>
      <c r="D172" s="73" t="s">
        <v>146</v>
      </c>
      <c r="E172" s="44">
        <f>SUM(E173:E178)</f>
        <v>21414157</v>
      </c>
      <c r="F172" s="44">
        <f>SUM(F173:F178)</f>
        <v>21371955.01</v>
      </c>
      <c r="G172" s="20">
        <f t="shared" si="11"/>
        <v>99.80292481277691</v>
      </c>
      <c r="H172" s="151">
        <f t="shared" si="13"/>
        <v>111.0603241171014</v>
      </c>
      <c r="I172" s="44">
        <f>SUM(I173:I178)</f>
        <v>19243555.41</v>
      </c>
    </row>
    <row r="173" spans="1:9" ht="12.75">
      <c r="A173" s="18"/>
      <c r="B173" s="40"/>
      <c r="C173" s="53" t="s">
        <v>80</v>
      </c>
      <c r="D173" s="8" t="s">
        <v>187</v>
      </c>
      <c r="E173" s="47">
        <v>230</v>
      </c>
      <c r="F173" s="47">
        <v>230.34</v>
      </c>
      <c r="G173" s="24">
        <f t="shared" si="11"/>
        <v>100.14782608695653</v>
      </c>
      <c r="H173" s="152" t="s">
        <v>208</v>
      </c>
      <c r="I173" s="47">
        <v>0</v>
      </c>
    </row>
    <row r="174" spans="1:9" ht="12.75">
      <c r="A174" s="18"/>
      <c r="B174" s="40"/>
      <c r="C174" s="57" t="s">
        <v>17</v>
      </c>
      <c r="D174" s="8" t="s">
        <v>89</v>
      </c>
      <c r="E174" s="47">
        <v>70</v>
      </c>
      <c r="F174" s="47">
        <v>308</v>
      </c>
      <c r="G174" s="24">
        <f t="shared" si="11"/>
        <v>440</v>
      </c>
      <c r="H174" s="152">
        <f t="shared" si="13"/>
        <v>291.6666666666667</v>
      </c>
      <c r="I174" s="47">
        <v>105.6</v>
      </c>
    </row>
    <row r="175" spans="1:9" ht="24" customHeight="1">
      <c r="A175" s="18"/>
      <c r="B175" s="40"/>
      <c r="C175" s="53" t="s">
        <v>90</v>
      </c>
      <c r="D175" s="11" t="s">
        <v>138</v>
      </c>
      <c r="E175" s="47">
        <v>3500</v>
      </c>
      <c r="F175" s="47">
        <v>2649.21</v>
      </c>
      <c r="G175" s="24">
        <f t="shared" si="11"/>
        <v>75.69171428571428</v>
      </c>
      <c r="H175" s="152">
        <f t="shared" si="13"/>
        <v>81.58092469528907</v>
      </c>
      <c r="I175" s="47">
        <v>3247.34</v>
      </c>
    </row>
    <row r="176" spans="1:9" ht="12.75">
      <c r="A176" s="21"/>
      <c r="B176" s="22"/>
      <c r="C176" s="30">
        <v>2010</v>
      </c>
      <c r="D176" s="8" t="s">
        <v>151</v>
      </c>
      <c r="E176" s="47">
        <v>21164602</v>
      </c>
      <c r="F176" s="47">
        <v>21114689.49</v>
      </c>
      <c r="G176" s="24">
        <f t="shared" si="11"/>
        <v>99.76416986249019</v>
      </c>
      <c r="H176" s="152">
        <f t="shared" si="13"/>
        <v>111.24602300024775</v>
      </c>
      <c r="I176" s="47">
        <v>18980174.68</v>
      </c>
    </row>
    <row r="177" spans="1:9" ht="22.5" customHeight="1">
      <c r="A177" s="21"/>
      <c r="B177" s="22"/>
      <c r="C177" s="30">
        <v>2360</v>
      </c>
      <c r="D177" s="11" t="s">
        <v>139</v>
      </c>
      <c r="E177" s="47">
        <v>217255</v>
      </c>
      <c r="F177" s="47">
        <v>229254.78</v>
      </c>
      <c r="G177" s="24">
        <f t="shared" si="11"/>
        <v>105.52336194794135</v>
      </c>
      <c r="H177" s="152">
        <f t="shared" si="13"/>
        <v>96.19694917054991</v>
      </c>
      <c r="I177" s="47">
        <v>238318.14</v>
      </c>
    </row>
    <row r="178" spans="1:9" ht="24" customHeight="1">
      <c r="A178" s="21"/>
      <c r="B178" s="22"/>
      <c r="C178" s="30" t="s">
        <v>77</v>
      </c>
      <c r="D178" s="11" t="s">
        <v>137</v>
      </c>
      <c r="E178" s="47">
        <v>28500</v>
      </c>
      <c r="F178" s="47">
        <v>24823.19</v>
      </c>
      <c r="G178" s="24">
        <f t="shared" si="11"/>
        <v>87.09891228070175</v>
      </c>
      <c r="H178" s="152">
        <f t="shared" si="13"/>
        <v>114.34173282388245</v>
      </c>
      <c r="I178" s="47">
        <v>21709.65</v>
      </c>
    </row>
    <row r="179" spans="1:9" ht="47.25" customHeight="1">
      <c r="A179" s="18"/>
      <c r="B179" s="26">
        <v>85213</v>
      </c>
      <c r="C179" s="19"/>
      <c r="D179" s="12" t="s">
        <v>167</v>
      </c>
      <c r="E179" s="44">
        <f>SUM(E180:E183)</f>
        <v>209165</v>
      </c>
      <c r="F179" s="44">
        <f>SUM(F180:F183)</f>
        <v>206563.13999999998</v>
      </c>
      <c r="G179" s="20">
        <f t="shared" si="11"/>
        <v>98.75607295675663</v>
      </c>
      <c r="H179" s="151">
        <f t="shared" si="13"/>
        <v>114.89102677232817</v>
      </c>
      <c r="I179" s="44">
        <f>SUM(I180:I183)</f>
        <v>179790.49</v>
      </c>
    </row>
    <row r="180" spans="1:9" ht="12.75">
      <c r="A180" s="21"/>
      <c r="B180" s="29"/>
      <c r="C180" s="30" t="s">
        <v>11</v>
      </c>
      <c r="D180" s="8" t="s">
        <v>12</v>
      </c>
      <c r="E180" s="47">
        <v>0</v>
      </c>
      <c r="F180" s="47">
        <v>0</v>
      </c>
      <c r="G180" s="24" t="s">
        <v>208</v>
      </c>
      <c r="H180" s="152">
        <f t="shared" si="13"/>
        <v>0</v>
      </c>
      <c r="I180" s="47">
        <v>98.2</v>
      </c>
    </row>
    <row r="181" spans="1:9" ht="12.75">
      <c r="A181" s="21"/>
      <c r="B181" s="29"/>
      <c r="C181" s="30">
        <v>2010</v>
      </c>
      <c r="D181" s="8" t="s">
        <v>151</v>
      </c>
      <c r="E181" s="47">
        <v>58310</v>
      </c>
      <c r="F181" s="47">
        <v>56693.5</v>
      </c>
      <c r="G181" s="24">
        <f t="shared" si="11"/>
        <v>97.22774824215401</v>
      </c>
      <c r="H181" s="152">
        <f t="shared" si="13"/>
        <v>47.11102358147984</v>
      </c>
      <c r="I181" s="47">
        <v>120340.2</v>
      </c>
    </row>
    <row r="182" spans="1:9" ht="12.75">
      <c r="A182" s="21"/>
      <c r="B182" s="29"/>
      <c r="C182" s="30" t="s">
        <v>60</v>
      </c>
      <c r="D182" s="8" t="s">
        <v>151</v>
      </c>
      <c r="E182" s="47">
        <v>150251</v>
      </c>
      <c r="F182" s="47">
        <v>149795.34</v>
      </c>
      <c r="G182" s="24">
        <f t="shared" si="11"/>
        <v>99.6967341315532</v>
      </c>
      <c r="H182" s="152">
        <f t="shared" si="13"/>
        <v>252.3842715564018</v>
      </c>
      <c r="I182" s="47">
        <v>59352.09</v>
      </c>
    </row>
    <row r="183" spans="1:9" ht="22.5">
      <c r="A183" s="21"/>
      <c r="B183" s="29"/>
      <c r="C183" s="30" t="s">
        <v>77</v>
      </c>
      <c r="D183" s="11" t="s">
        <v>161</v>
      </c>
      <c r="E183" s="47">
        <v>604</v>
      </c>
      <c r="F183" s="47">
        <v>74.3</v>
      </c>
      <c r="G183" s="24">
        <f t="shared" si="11"/>
        <v>12.301324503311259</v>
      </c>
      <c r="H183" s="152" t="s">
        <v>208</v>
      </c>
      <c r="I183" s="47">
        <v>0</v>
      </c>
    </row>
    <row r="184" spans="1:9" ht="22.5">
      <c r="A184" s="18"/>
      <c r="B184" s="26">
        <v>85214</v>
      </c>
      <c r="C184" s="19"/>
      <c r="D184" s="12" t="s">
        <v>147</v>
      </c>
      <c r="E184" s="44">
        <f>SUM(E185:E189)</f>
        <v>1924971</v>
      </c>
      <c r="F184" s="44">
        <f>SUM(F185:F189)</f>
        <v>1920452.87</v>
      </c>
      <c r="G184" s="20">
        <f t="shared" si="11"/>
        <v>99.76528841213712</v>
      </c>
      <c r="H184" s="151">
        <f t="shared" si="13"/>
        <v>53.75813009849453</v>
      </c>
      <c r="I184" s="44">
        <f>SUM(I185:I189)</f>
        <v>3572395.22</v>
      </c>
    </row>
    <row r="185" spans="1:9" ht="24.75" customHeight="1">
      <c r="A185" s="21"/>
      <c r="B185" s="22"/>
      <c r="C185" s="58" t="s">
        <v>90</v>
      </c>
      <c r="D185" s="11" t="s">
        <v>138</v>
      </c>
      <c r="E185" s="47">
        <v>1800</v>
      </c>
      <c r="F185" s="47">
        <v>881.12</v>
      </c>
      <c r="G185" s="24">
        <f t="shared" si="11"/>
        <v>48.95111111111111</v>
      </c>
      <c r="H185" s="152">
        <f t="shared" si="13"/>
        <v>116.00858425605308</v>
      </c>
      <c r="I185" s="47">
        <v>759.53</v>
      </c>
    </row>
    <row r="186" spans="1:9" ht="12.75">
      <c r="A186" s="21"/>
      <c r="B186" s="29"/>
      <c r="C186" s="30" t="s">
        <v>11</v>
      </c>
      <c r="D186" s="9" t="s">
        <v>12</v>
      </c>
      <c r="E186" s="47">
        <v>300</v>
      </c>
      <c r="F186" s="47">
        <v>0</v>
      </c>
      <c r="G186" s="24">
        <f t="shared" si="11"/>
        <v>0</v>
      </c>
      <c r="H186" s="152">
        <f t="shared" si="13"/>
        <v>0</v>
      </c>
      <c r="I186" s="47">
        <v>50</v>
      </c>
    </row>
    <row r="187" spans="1:9" ht="12.75">
      <c r="A187" s="21"/>
      <c r="B187" s="29"/>
      <c r="C187" s="30">
        <v>2010</v>
      </c>
      <c r="D187" s="8" t="s">
        <v>151</v>
      </c>
      <c r="E187" s="47">
        <v>0</v>
      </c>
      <c r="F187" s="47">
        <v>0</v>
      </c>
      <c r="G187" s="24" t="s">
        <v>208</v>
      </c>
      <c r="H187" s="152">
        <f t="shared" si="13"/>
        <v>0</v>
      </c>
      <c r="I187" s="47">
        <v>994400.72</v>
      </c>
    </row>
    <row r="188" spans="1:9" ht="12.75">
      <c r="A188" s="21"/>
      <c r="B188" s="29"/>
      <c r="C188" s="30">
        <v>2030</v>
      </c>
      <c r="D188" s="8" t="s">
        <v>151</v>
      </c>
      <c r="E188" s="47">
        <v>1908871</v>
      </c>
      <c r="F188" s="47">
        <v>1908869</v>
      </c>
      <c r="G188" s="24">
        <f t="shared" si="11"/>
        <v>99.99989522602627</v>
      </c>
      <c r="H188" s="152">
        <f t="shared" si="13"/>
        <v>74.2429955026154</v>
      </c>
      <c r="I188" s="47">
        <v>2571109.89</v>
      </c>
    </row>
    <row r="189" spans="1:9" ht="24.75" customHeight="1">
      <c r="A189" s="21"/>
      <c r="B189" s="29"/>
      <c r="C189" s="30" t="s">
        <v>77</v>
      </c>
      <c r="D189" s="11" t="s">
        <v>137</v>
      </c>
      <c r="E189" s="47">
        <v>14000</v>
      </c>
      <c r="F189" s="47">
        <v>10702.75</v>
      </c>
      <c r="G189" s="24">
        <f t="shared" si="11"/>
        <v>76.44821428571429</v>
      </c>
      <c r="H189" s="152">
        <f t="shared" si="13"/>
        <v>176.17463473732033</v>
      </c>
      <c r="I189" s="47">
        <v>6075.08</v>
      </c>
    </row>
    <row r="190" spans="1:9" ht="12.75">
      <c r="A190" s="18"/>
      <c r="B190" s="26">
        <v>85215</v>
      </c>
      <c r="C190" s="19"/>
      <c r="D190" s="13" t="s">
        <v>71</v>
      </c>
      <c r="E190" s="44">
        <f>SUM(E191:E192)</f>
        <v>1100</v>
      </c>
      <c r="F190" s="44">
        <f>SUM(F191:F192)</f>
        <v>302.43</v>
      </c>
      <c r="G190" s="20">
        <f t="shared" si="11"/>
        <v>27.493636363636362</v>
      </c>
      <c r="H190" s="151">
        <f t="shared" si="13"/>
        <v>39.741652321318284</v>
      </c>
      <c r="I190" s="44">
        <f>SUM(I191:I192)</f>
        <v>760.99</v>
      </c>
    </row>
    <row r="191" spans="1:9" ht="12.75">
      <c r="A191" s="18"/>
      <c r="B191" s="40"/>
      <c r="C191" s="58" t="s">
        <v>27</v>
      </c>
      <c r="D191" s="8" t="s">
        <v>28</v>
      </c>
      <c r="E191" s="47">
        <v>100</v>
      </c>
      <c r="F191" s="47">
        <v>21.13</v>
      </c>
      <c r="G191" s="24">
        <f t="shared" si="11"/>
        <v>21.13</v>
      </c>
      <c r="H191" s="152">
        <f t="shared" si="13"/>
        <v>22.688714699881885</v>
      </c>
      <c r="I191" s="47">
        <v>93.13</v>
      </c>
    </row>
    <row r="192" spans="1:9" ht="12.75">
      <c r="A192" s="21"/>
      <c r="B192" s="29"/>
      <c r="C192" s="30" t="s">
        <v>11</v>
      </c>
      <c r="D192" s="9" t="s">
        <v>12</v>
      </c>
      <c r="E192" s="47">
        <v>1000</v>
      </c>
      <c r="F192" s="47">
        <v>281.3</v>
      </c>
      <c r="G192" s="24">
        <f t="shared" si="11"/>
        <v>28.13</v>
      </c>
      <c r="H192" s="152">
        <f t="shared" si="13"/>
        <v>42.11960590542928</v>
      </c>
      <c r="I192" s="47">
        <v>667.86</v>
      </c>
    </row>
    <row r="193" spans="1:9" s="85" customFormat="1" ht="12.75">
      <c r="A193" s="18"/>
      <c r="B193" s="26">
        <v>85216</v>
      </c>
      <c r="C193" s="19"/>
      <c r="D193" s="74" t="s">
        <v>165</v>
      </c>
      <c r="E193" s="44">
        <f>SUM(E194:E195)</f>
        <v>1789103</v>
      </c>
      <c r="F193" s="44">
        <f>SUM(F194:F195)</f>
        <v>1788603</v>
      </c>
      <c r="G193" s="20">
        <f t="shared" si="11"/>
        <v>99.97205303439769</v>
      </c>
      <c r="H193" s="151" t="s">
        <v>208</v>
      </c>
      <c r="I193" s="44">
        <f>SUM(I194:I195)</f>
        <v>0</v>
      </c>
    </row>
    <row r="194" spans="1:9" s="1" customFormat="1" ht="22.5">
      <c r="A194" s="21"/>
      <c r="B194" s="22"/>
      <c r="C194" s="30" t="s">
        <v>90</v>
      </c>
      <c r="D194" s="11" t="s">
        <v>138</v>
      </c>
      <c r="E194" s="47">
        <v>500</v>
      </c>
      <c r="F194" s="47">
        <v>0</v>
      </c>
      <c r="G194" s="24">
        <f t="shared" si="11"/>
        <v>0</v>
      </c>
      <c r="H194" s="152" t="s">
        <v>208</v>
      </c>
      <c r="I194" s="47">
        <v>0</v>
      </c>
    </row>
    <row r="195" spans="1:9" s="1" customFormat="1" ht="12.75">
      <c r="A195" s="21"/>
      <c r="B195" s="29"/>
      <c r="C195" s="30" t="s">
        <v>60</v>
      </c>
      <c r="D195" s="9" t="s">
        <v>151</v>
      </c>
      <c r="E195" s="47">
        <v>1788603</v>
      </c>
      <c r="F195" s="47">
        <v>1788603</v>
      </c>
      <c r="G195" s="24">
        <f t="shared" si="11"/>
        <v>100</v>
      </c>
      <c r="H195" s="152" t="s">
        <v>208</v>
      </c>
      <c r="I195" s="47">
        <v>0</v>
      </c>
    </row>
    <row r="196" spans="1:9" ht="12.75">
      <c r="A196" s="18"/>
      <c r="B196" s="26">
        <v>85219</v>
      </c>
      <c r="C196" s="19"/>
      <c r="D196" s="13" t="s">
        <v>148</v>
      </c>
      <c r="E196" s="44">
        <f>SUM(E197:E200)</f>
        <v>1736700</v>
      </c>
      <c r="F196" s="44">
        <f>SUM(F197:F200)</f>
        <v>1733032.11</v>
      </c>
      <c r="G196" s="20">
        <f t="shared" si="11"/>
        <v>99.78880117464156</v>
      </c>
      <c r="H196" s="151">
        <f t="shared" si="13"/>
        <v>99.35377329552716</v>
      </c>
      <c r="I196" s="44">
        <f>SUM(I197:I200)</f>
        <v>1744304.27</v>
      </c>
    </row>
    <row r="197" spans="1:9" ht="12.75">
      <c r="A197" s="18"/>
      <c r="B197" s="40"/>
      <c r="C197" s="38" t="s">
        <v>27</v>
      </c>
      <c r="D197" s="8" t="s">
        <v>28</v>
      </c>
      <c r="E197" s="47">
        <v>7500</v>
      </c>
      <c r="F197" s="47">
        <v>2966.57</v>
      </c>
      <c r="G197" s="24">
        <f t="shared" si="11"/>
        <v>39.55426666666666</v>
      </c>
      <c r="H197" s="152">
        <f t="shared" si="13"/>
        <v>52.663935153789616</v>
      </c>
      <c r="I197" s="47">
        <v>5633.02</v>
      </c>
    </row>
    <row r="198" spans="1:9" ht="12.75">
      <c r="A198" s="21"/>
      <c r="B198" s="29"/>
      <c r="C198" s="30" t="s">
        <v>11</v>
      </c>
      <c r="D198" s="9" t="s">
        <v>12</v>
      </c>
      <c r="E198" s="47">
        <v>1000</v>
      </c>
      <c r="F198" s="47">
        <v>1866.14</v>
      </c>
      <c r="G198" s="24">
        <f t="shared" si="11"/>
        <v>186.614</v>
      </c>
      <c r="H198" s="152">
        <f t="shared" si="13"/>
        <v>90.57832787283097</v>
      </c>
      <c r="I198" s="47">
        <v>2060.25</v>
      </c>
    </row>
    <row r="199" spans="1:9" ht="12.75">
      <c r="A199" s="21"/>
      <c r="B199" s="29"/>
      <c r="C199" s="30" t="s">
        <v>29</v>
      </c>
      <c r="D199" s="9" t="s">
        <v>151</v>
      </c>
      <c r="E199" s="47">
        <v>4020</v>
      </c>
      <c r="F199" s="47">
        <v>4019.4</v>
      </c>
      <c r="G199" s="24">
        <f t="shared" si="11"/>
        <v>99.98507462686567</v>
      </c>
      <c r="H199" s="152" t="s">
        <v>208</v>
      </c>
      <c r="I199" s="47">
        <v>0</v>
      </c>
    </row>
    <row r="200" spans="1:9" ht="12.75">
      <c r="A200" s="21"/>
      <c r="B200" s="29"/>
      <c r="C200" s="30">
        <v>2030</v>
      </c>
      <c r="D200" s="8" t="s">
        <v>151</v>
      </c>
      <c r="E200" s="47">
        <v>1724180</v>
      </c>
      <c r="F200" s="47">
        <v>1724180</v>
      </c>
      <c r="G200" s="24">
        <f t="shared" si="11"/>
        <v>100</v>
      </c>
      <c r="H200" s="152">
        <f t="shared" si="13"/>
        <v>99.28418051020061</v>
      </c>
      <c r="I200" s="47">
        <v>1736611</v>
      </c>
    </row>
    <row r="201" spans="1:9" ht="13.5" customHeight="1">
      <c r="A201" s="18"/>
      <c r="B201" s="26">
        <v>85228</v>
      </c>
      <c r="C201" s="19"/>
      <c r="D201" s="12" t="s">
        <v>72</v>
      </c>
      <c r="E201" s="44">
        <f>SUM(E202:E204)</f>
        <v>293150</v>
      </c>
      <c r="F201" s="44">
        <f>SUM(F202:F204)</f>
        <v>331264.67000000004</v>
      </c>
      <c r="G201" s="20">
        <f t="shared" si="11"/>
        <v>113.00176360225142</v>
      </c>
      <c r="H201" s="151">
        <f t="shared" si="13"/>
        <v>104.8393936364341</v>
      </c>
      <c r="I201" s="44">
        <f>SUM(I202:I204)</f>
        <v>315973.47000000003</v>
      </c>
    </row>
    <row r="202" spans="1:9" ht="12.75">
      <c r="A202" s="21"/>
      <c r="B202" s="29"/>
      <c r="C202" s="38" t="s">
        <v>66</v>
      </c>
      <c r="D202" s="8" t="s">
        <v>67</v>
      </c>
      <c r="E202" s="47">
        <v>270000</v>
      </c>
      <c r="F202" s="47">
        <v>300910.84</v>
      </c>
      <c r="G202" s="24">
        <f t="shared" si="11"/>
        <v>111.44845925925927</v>
      </c>
      <c r="H202" s="152">
        <f t="shared" si="13"/>
        <v>104.59723208639663</v>
      </c>
      <c r="I202" s="47">
        <v>287685.28</v>
      </c>
    </row>
    <row r="203" spans="1:9" ht="12.75">
      <c r="A203" s="21"/>
      <c r="B203" s="29"/>
      <c r="C203" s="30" t="s">
        <v>27</v>
      </c>
      <c r="D203" s="8" t="s">
        <v>28</v>
      </c>
      <c r="E203" s="47">
        <v>150</v>
      </c>
      <c r="F203" s="47">
        <v>329.25</v>
      </c>
      <c r="G203" s="24">
        <f t="shared" si="11"/>
        <v>219.5</v>
      </c>
      <c r="H203" s="152">
        <f t="shared" si="13"/>
        <v>116.95439045183292</v>
      </c>
      <c r="I203" s="47">
        <v>281.52</v>
      </c>
    </row>
    <row r="204" spans="1:9" ht="12.75">
      <c r="A204" s="21"/>
      <c r="B204" s="29"/>
      <c r="C204" s="30" t="s">
        <v>11</v>
      </c>
      <c r="D204" s="9" t="s">
        <v>12</v>
      </c>
      <c r="E204" s="47">
        <v>23000</v>
      </c>
      <c r="F204" s="47">
        <v>30024.58</v>
      </c>
      <c r="G204" s="24">
        <f>F204*100/E204</f>
        <v>130.54165217391304</v>
      </c>
      <c r="H204" s="152">
        <f t="shared" si="13"/>
        <v>107.20510506961378</v>
      </c>
      <c r="I204" s="47">
        <v>28006.67</v>
      </c>
    </row>
    <row r="205" spans="1:9" ht="12.75">
      <c r="A205" s="18"/>
      <c r="B205" s="26">
        <v>85295</v>
      </c>
      <c r="C205" s="46"/>
      <c r="D205" s="13" t="s">
        <v>5</v>
      </c>
      <c r="E205" s="44">
        <f>SUM(E206:E207)</f>
        <v>1862050</v>
      </c>
      <c r="F205" s="44">
        <f>SUM(F206:F207)</f>
        <v>1861972.59</v>
      </c>
      <c r="G205" s="20">
        <f>F205*100/E205</f>
        <v>99.99584275395398</v>
      </c>
      <c r="H205" s="151">
        <f t="shared" si="13"/>
        <v>140.63237084592146</v>
      </c>
      <c r="I205" s="44">
        <f>SUM(I206:I207)</f>
        <v>1324000</v>
      </c>
    </row>
    <row r="206" spans="1:9" s="1" customFormat="1" ht="12.75">
      <c r="A206" s="21"/>
      <c r="B206" s="22"/>
      <c r="C206" s="28" t="s">
        <v>11</v>
      </c>
      <c r="D206" s="9" t="s">
        <v>12</v>
      </c>
      <c r="E206" s="47">
        <v>50</v>
      </c>
      <c r="F206" s="47">
        <v>0</v>
      </c>
      <c r="G206" s="24">
        <f>F206*100/E206</f>
        <v>0</v>
      </c>
      <c r="H206" s="152" t="s">
        <v>208</v>
      </c>
      <c r="I206" s="47">
        <v>0</v>
      </c>
    </row>
    <row r="207" spans="1:9" ht="12.75">
      <c r="A207" s="21"/>
      <c r="B207" s="29"/>
      <c r="C207" s="30">
        <v>2030</v>
      </c>
      <c r="D207" s="8" t="s">
        <v>151</v>
      </c>
      <c r="E207" s="47">
        <v>1862000</v>
      </c>
      <c r="F207" s="47">
        <v>1861972.59</v>
      </c>
      <c r="G207" s="24">
        <f>F207*100/E207</f>
        <v>99.99852792696026</v>
      </c>
      <c r="H207" s="152">
        <f t="shared" si="13"/>
        <v>140.63237084592146</v>
      </c>
      <c r="I207" s="47">
        <v>1324000</v>
      </c>
    </row>
    <row r="208" spans="1:9" ht="12.75" customHeight="1">
      <c r="A208" s="25">
        <v>853</v>
      </c>
      <c r="B208" s="41"/>
      <c r="C208" s="90"/>
      <c r="D208" s="69" t="s">
        <v>125</v>
      </c>
      <c r="E208" s="43">
        <f>E209+E212</f>
        <v>686057</v>
      </c>
      <c r="F208" s="43">
        <f>F209+F212</f>
        <v>628614.85</v>
      </c>
      <c r="G208" s="91">
        <f aca="true" t="shared" si="14" ref="G208:G267">F208*100/E208</f>
        <v>91.6272044451117</v>
      </c>
      <c r="H208" s="17">
        <f>F208*100/I208</f>
        <v>91.70654005219154</v>
      </c>
      <c r="I208" s="43">
        <f>I209+I212</f>
        <v>685463.49</v>
      </c>
    </row>
    <row r="209" spans="1:9" ht="12.75">
      <c r="A209" s="49"/>
      <c r="B209" s="50">
        <v>85305</v>
      </c>
      <c r="C209" s="19"/>
      <c r="D209" s="13" t="s">
        <v>73</v>
      </c>
      <c r="E209" s="44">
        <f>SUM(E210:E211)</f>
        <v>16907</v>
      </c>
      <c r="F209" s="44">
        <f>SUM(F210:F211)</f>
        <v>27877.129999999997</v>
      </c>
      <c r="G209" s="20">
        <f t="shared" si="14"/>
        <v>164.8851363340628</v>
      </c>
      <c r="H209" s="151">
        <f aca="true" t="shared" si="15" ref="H209:H220">F209*100/I209</f>
        <v>58.64437193784065</v>
      </c>
      <c r="I209" s="44">
        <f>SUM(I210:I211)</f>
        <v>47535.9</v>
      </c>
    </row>
    <row r="210" spans="1:9" ht="12.75">
      <c r="A210" s="49"/>
      <c r="B210" s="52"/>
      <c r="C210" s="38" t="s">
        <v>27</v>
      </c>
      <c r="D210" s="8" t="s">
        <v>28</v>
      </c>
      <c r="E210" s="47">
        <v>1700</v>
      </c>
      <c r="F210" s="47">
        <v>2008.94</v>
      </c>
      <c r="G210" s="24">
        <f t="shared" si="14"/>
        <v>118.17294117647059</v>
      </c>
      <c r="H210" s="152">
        <f t="shared" si="15"/>
        <v>65.85241930461177</v>
      </c>
      <c r="I210" s="47">
        <v>3050.67</v>
      </c>
    </row>
    <row r="211" spans="1:9" ht="12.75">
      <c r="A211" s="49"/>
      <c r="B211" s="59"/>
      <c r="C211" s="30" t="s">
        <v>11</v>
      </c>
      <c r="D211" s="8" t="s">
        <v>12</v>
      </c>
      <c r="E211" s="47">
        <v>15207</v>
      </c>
      <c r="F211" s="47">
        <v>25868.19</v>
      </c>
      <c r="G211" s="24">
        <f t="shared" si="14"/>
        <v>170.1071217202604</v>
      </c>
      <c r="H211" s="152">
        <f t="shared" si="15"/>
        <v>58.150064639432</v>
      </c>
      <c r="I211" s="47">
        <v>44485.23</v>
      </c>
    </row>
    <row r="212" spans="1:9" ht="12.75">
      <c r="A212" s="49"/>
      <c r="B212" s="50">
        <v>85395</v>
      </c>
      <c r="C212" s="46"/>
      <c r="D212" s="13" t="s">
        <v>5</v>
      </c>
      <c r="E212" s="44">
        <f>SUM(E213:E220)</f>
        <v>669150</v>
      </c>
      <c r="F212" s="44">
        <f>SUM(F213:F220)</f>
        <v>600737.72</v>
      </c>
      <c r="G212" s="20">
        <f t="shared" si="14"/>
        <v>89.77624150041098</v>
      </c>
      <c r="H212" s="151">
        <f t="shared" si="15"/>
        <v>94.17020511685347</v>
      </c>
      <c r="I212" s="44">
        <f>SUM(I213:I220)</f>
        <v>637927.59</v>
      </c>
    </row>
    <row r="213" spans="1:9" ht="12.75">
      <c r="A213" s="54"/>
      <c r="B213" s="60"/>
      <c r="C213" s="30" t="s">
        <v>27</v>
      </c>
      <c r="D213" s="8" t="s">
        <v>28</v>
      </c>
      <c r="E213" s="47">
        <v>1500</v>
      </c>
      <c r="F213" s="47">
        <v>1886.43</v>
      </c>
      <c r="G213" s="24">
        <f t="shared" si="14"/>
        <v>125.762</v>
      </c>
      <c r="H213" s="152" t="s">
        <v>208</v>
      </c>
      <c r="I213" s="47">
        <v>0</v>
      </c>
    </row>
    <row r="214" spans="1:9" ht="12.75">
      <c r="A214" s="54"/>
      <c r="B214" s="60"/>
      <c r="C214" s="30" t="s">
        <v>182</v>
      </c>
      <c r="D214" s="8" t="s">
        <v>28</v>
      </c>
      <c r="E214" s="47">
        <v>0</v>
      </c>
      <c r="F214" s="47">
        <v>0</v>
      </c>
      <c r="G214" s="24" t="s">
        <v>208</v>
      </c>
      <c r="H214" s="152">
        <f t="shared" si="15"/>
        <v>0</v>
      </c>
      <c r="I214" s="47">
        <v>1132.26</v>
      </c>
    </row>
    <row r="215" spans="1:9" ht="12.75">
      <c r="A215" s="54"/>
      <c r="B215" s="60"/>
      <c r="C215" s="30" t="s">
        <v>174</v>
      </c>
      <c r="D215" s="8" t="s">
        <v>151</v>
      </c>
      <c r="E215" s="47">
        <v>506630</v>
      </c>
      <c r="F215" s="47">
        <v>441290.84</v>
      </c>
      <c r="G215" s="24">
        <f t="shared" si="14"/>
        <v>87.10317983538282</v>
      </c>
      <c r="H215" s="152" t="s">
        <v>208</v>
      </c>
      <c r="I215" s="47">
        <v>0</v>
      </c>
    </row>
    <row r="216" spans="1:9" ht="12.75">
      <c r="A216" s="54"/>
      <c r="B216" s="60"/>
      <c r="C216" s="30" t="s">
        <v>108</v>
      </c>
      <c r="D216" s="8" t="s">
        <v>151</v>
      </c>
      <c r="E216" s="47">
        <v>0</v>
      </c>
      <c r="F216" s="47">
        <v>0</v>
      </c>
      <c r="G216" s="24" t="s">
        <v>208</v>
      </c>
      <c r="H216" s="152">
        <f t="shared" si="15"/>
        <v>0</v>
      </c>
      <c r="I216" s="47">
        <v>588100.59</v>
      </c>
    </row>
    <row r="217" spans="1:9" ht="12.75">
      <c r="A217" s="54"/>
      <c r="B217" s="60"/>
      <c r="C217" s="30" t="s">
        <v>109</v>
      </c>
      <c r="D217" s="8" t="s">
        <v>151</v>
      </c>
      <c r="E217" s="47">
        <v>26822</v>
      </c>
      <c r="F217" s="47">
        <v>23362.45</v>
      </c>
      <c r="G217" s="24">
        <f t="shared" si="14"/>
        <v>87.10181940198345</v>
      </c>
      <c r="H217" s="152">
        <f t="shared" si="15"/>
        <v>75.0365989887823</v>
      </c>
      <c r="I217" s="47">
        <v>31134.74</v>
      </c>
    </row>
    <row r="218" spans="1:9" ht="12.75">
      <c r="A218" s="54"/>
      <c r="B218" s="60"/>
      <c r="C218" s="30" t="s">
        <v>193</v>
      </c>
      <c r="D218" s="8" t="s">
        <v>151</v>
      </c>
      <c r="E218" s="47">
        <v>134198</v>
      </c>
      <c r="F218" s="47">
        <v>134198</v>
      </c>
      <c r="G218" s="24">
        <f t="shared" si="14"/>
        <v>100</v>
      </c>
      <c r="H218" s="152" t="s">
        <v>208</v>
      </c>
      <c r="I218" s="47">
        <v>0</v>
      </c>
    </row>
    <row r="219" spans="1:9" ht="12.75">
      <c r="A219" s="54"/>
      <c r="B219" s="60"/>
      <c r="C219" s="30" t="s">
        <v>110</v>
      </c>
      <c r="D219" s="8" t="s">
        <v>151</v>
      </c>
      <c r="E219" s="47">
        <v>0</v>
      </c>
      <c r="F219" s="47">
        <v>0</v>
      </c>
      <c r="G219" s="24" t="s">
        <v>208</v>
      </c>
      <c r="H219" s="152">
        <f t="shared" si="15"/>
        <v>0</v>
      </c>
      <c r="I219" s="47">
        <v>16677.09</v>
      </c>
    </row>
    <row r="220" spans="1:9" ht="12.75">
      <c r="A220" s="54"/>
      <c r="B220" s="60"/>
      <c r="C220" s="30" t="s">
        <v>111</v>
      </c>
      <c r="D220" s="8" t="s">
        <v>151</v>
      </c>
      <c r="E220" s="47">
        <v>0</v>
      </c>
      <c r="F220" s="47">
        <v>0</v>
      </c>
      <c r="G220" s="24" t="s">
        <v>208</v>
      </c>
      <c r="H220" s="152">
        <f t="shared" si="15"/>
        <v>0</v>
      </c>
      <c r="I220" s="47">
        <v>882.91</v>
      </c>
    </row>
    <row r="221" spans="1:9" ht="12.75">
      <c r="A221" s="25">
        <v>854</v>
      </c>
      <c r="B221" s="16"/>
      <c r="C221" s="31"/>
      <c r="D221" s="67" t="s">
        <v>74</v>
      </c>
      <c r="E221" s="43">
        <f>E222</f>
        <v>898057</v>
      </c>
      <c r="F221" s="43">
        <f>F222</f>
        <v>529165.18</v>
      </c>
      <c r="G221" s="91">
        <f t="shared" si="14"/>
        <v>58.92334005525262</v>
      </c>
      <c r="H221" s="17">
        <f>F221*100/I221</f>
        <v>62.503211148405654</v>
      </c>
      <c r="I221" s="43">
        <f>I222</f>
        <v>846620.79</v>
      </c>
    </row>
    <row r="222" spans="1:9" ht="12.75">
      <c r="A222" s="49"/>
      <c r="B222" s="50">
        <v>85415</v>
      </c>
      <c r="C222" s="19"/>
      <c r="D222" s="13" t="s">
        <v>75</v>
      </c>
      <c r="E222" s="44">
        <f>E223</f>
        <v>898057</v>
      </c>
      <c r="F222" s="44">
        <f>F223</f>
        <v>529165.18</v>
      </c>
      <c r="G222" s="20">
        <f t="shared" si="14"/>
        <v>58.92334005525262</v>
      </c>
      <c r="H222" s="151">
        <f>F222*100/I222</f>
        <v>62.503211148405654</v>
      </c>
      <c r="I222" s="44">
        <f>I223</f>
        <v>846620.79</v>
      </c>
    </row>
    <row r="223" spans="1:9" ht="12.75">
      <c r="A223" s="49"/>
      <c r="B223" s="59"/>
      <c r="C223" s="61" t="s">
        <v>60</v>
      </c>
      <c r="D223" s="8" t="s">
        <v>170</v>
      </c>
      <c r="E223" s="47">
        <v>898057</v>
      </c>
      <c r="F223" s="47">
        <v>529165.18</v>
      </c>
      <c r="G223" s="24">
        <f t="shared" si="14"/>
        <v>58.92334005525262</v>
      </c>
      <c r="H223" s="152">
        <f>F223*100/I223</f>
        <v>62.503211148405654</v>
      </c>
      <c r="I223" s="47">
        <v>846620.79</v>
      </c>
    </row>
    <row r="224" spans="1:9" ht="12" customHeight="1">
      <c r="A224" s="25">
        <v>900</v>
      </c>
      <c r="B224" s="41"/>
      <c r="C224" s="42"/>
      <c r="D224" s="69" t="s">
        <v>119</v>
      </c>
      <c r="E224" s="43">
        <f>E225+E227+E231+E233+E238+E242+E244</f>
        <v>19576379</v>
      </c>
      <c r="F224" s="43">
        <f>F225+F227+F231+F233+F238+F242+F244</f>
        <v>19374423.950000003</v>
      </c>
      <c r="G224" s="91">
        <f t="shared" si="14"/>
        <v>98.96837382439317</v>
      </c>
      <c r="H224" s="17">
        <f>F224*100/I224</f>
        <v>4298.424741896047</v>
      </c>
      <c r="I224" s="43">
        <f>I225+I227+I231+I233+I238+I242+I244</f>
        <v>450733.12000000005</v>
      </c>
    </row>
    <row r="225" spans="1:9" ht="12.75">
      <c r="A225" s="18"/>
      <c r="B225" s="26">
        <v>9002</v>
      </c>
      <c r="C225" s="19"/>
      <c r="D225" s="74" t="s">
        <v>189</v>
      </c>
      <c r="E225" s="44">
        <f>E226</f>
        <v>41480</v>
      </c>
      <c r="F225" s="44">
        <f>F226</f>
        <v>41481.6</v>
      </c>
      <c r="G225" s="20">
        <f t="shared" si="14"/>
        <v>100.00385728061717</v>
      </c>
      <c r="H225" s="151" t="s">
        <v>208</v>
      </c>
      <c r="I225" s="44">
        <f>I226</f>
        <v>0</v>
      </c>
    </row>
    <row r="226" spans="1:9" s="1" customFormat="1" ht="12.75">
      <c r="A226" s="21"/>
      <c r="B226" s="22"/>
      <c r="C226" s="30" t="s">
        <v>188</v>
      </c>
      <c r="D226" s="9" t="s">
        <v>190</v>
      </c>
      <c r="E226" s="47">
        <v>41480</v>
      </c>
      <c r="F226" s="47">
        <v>41481.6</v>
      </c>
      <c r="G226" s="24">
        <f t="shared" si="14"/>
        <v>100.00385728061717</v>
      </c>
      <c r="H226" s="152" t="s">
        <v>208</v>
      </c>
      <c r="I226" s="47">
        <v>0</v>
      </c>
    </row>
    <row r="227" spans="1:9" ht="12.75">
      <c r="A227" s="18"/>
      <c r="B227" s="26">
        <v>90004</v>
      </c>
      <c r="C227" s="19"/>
      <c r="D227" s="74" t="s">
        <v>85</v>
      </c>
      <c r="E227" s="44">
        <f>SUM(E228:E230)</f>
        <v>15838649</v>
      </c>
      <c r="F227" s="44">
        <f>SUM(F228:F230)</f>
        <v>15551024.17</v>
      </c>
      <c r="G227" s="20">
        <f t="shared" si="14"/>
        <v>98.18403179463097</v>
      </c>
      <c r="H227" s="151">
        <f aca="true" t="shared" si="16" ref="H227:H246">F227*100/I227</f>
        <v>38877.560425</v>
      </c>
      <c r="I227" s="44">
        <f>SUM(I228:I230)</f>
        <v>40000</v>
      </c>
    </row>
    <row r="228" spans="1:9" ht="12.75">
      <c r="A228" s="18"/>
      <c r="B228" s="40"/>
      <c r="C228" s="53" t="s">
        <v>80</v>
      </c>
      <c r="D228" s="8" t="s">
        <v>187</v>
      </c>
      <c r="E228" s="47">
        <v>15489</v>
      </c>
      <c r="F228" s="47">
        <v>15488.68</v>
      </c>
      <c r="G228" s="24">
        <f t="shared" si="14"/>
        <v>99.99793401768997</v>
      </c>
      <c r="H228" s="152" t="s">
        <v>208</v>
      </c>
      <c r="I228" s="47">
        <v>0</v>
      </c>
    </row>
    <row r="229" spans="1:9" s="1" customFormat="1" ht="12.75">
      <c r="A229" s="21"/>
      <c r="B229" s="22"/>
      <c r="C229" s="30" t="s">
        <v>104</v>
      </c>
      <c r="D229" s="9" t="s">
        <v>151</v>
      </c>
      <c r="E229" s="47">
        <v>110000</v>
      </c>
      <c r="F229" s="47">
        <v>110000</v>
      </c>
      <c r="G229" s="24">
        <f t="shared" si="14"/>
        <v>100</v>
      </c>
      <c r="H229" s="152">
        <f t="shared" si="16"/>
        <v>275</v>
      </c>
      <c r="I229" s="47">
        <v>40000</v>
      </c>
    </row>
    <row r="230" spans="1:9" ht="23.25" customHeight="1">
      <c r="A230" s="21"/>
      <c r="B230" s="22"/>
      <c r="C230" s="30" t="s">
        <v>157</v>
      </c>
      <c r="D230" s="11" t="s">
        <v>164</v>
      </c>
      <c r="E230" s="47">
        <v>15713160</v>
      </c>
      <c r="F230" s="47">
        <v>15425535.49</v>
      </c>
      <c r="G230" s="24">
        <f t="shared" si="14"/>
        <v>98.1695310809538</v>
      </c>
      <c r="H230" s="152" t="s">
        <v>208</v>
      </c>
      <c r="I230" s="47">
        <v>0</v>
      </c>
    </row>
    <row r="231" spans="1:9" ht="23.25" customHeight="1">
      <c r="A231" s="21"/>
      <c r="B231" s="26">
        <v>90015</v>
      </c>
      <c r="C231" s="19"/>
      <c r="D231" s="13" t="s">
        <v>201</v>
      </c>
      <c r="E231" s="44">
        <f>E232</f>
        <v>824</v>
      </c>
      <c r="F231" s="44">
        <f>F232</f>
        <v>823.95</v>
      </c>
      <c r="G231" s="20">
        <f t="shared" si="14"/>
        <v>99.99393203883496</v>
      </c>
      <c r="H231" s="151" t="s">
        <v>208</v>
      </c>
      <c r="I231" s="44">
        <f>I232</f>
        <v>0</v>
      </c>
    </row>
    <row r="232" spans="1:9" ht="23.25" customHeight="1">
      <c r="A232" s="21"/>
      <c r="B232" s="22"/>
      <c r="C232" s="53" t="s">
        <v>80</v>
      </c>
      <c r="D232" s="8" t="s">
        <v>187</v>
      </c>
      <c r="E232" s="47">
        <v>824</v>
      </c>
      <c r="F232" s="47">
        <v>823.95</v>
      </c>
      <c r="G232" s="24">
        <f t="shared" si="14"/>
        <v>99.99393203883496</v>
      </c>
      <c r="H232" s="152" t="s">
        <v>208</v>
      </c>
      <c r="I232" s="47">
        <v>0</v>
      </c>
    </row>
    <row r="233" spans="1:9" ht="12.75">
      <c r="A233" s="48"/>
      <c r="B233" s="26">
        <v>90017</v>
      </c>
      <c r="C233" s="62"/>
      <c r="D233" s="13" t="s">
        <v>76</v>
      </c>
      <c r="E233" s="44">
        <f>SUM(E234:E237)</f>
        <v>301100</v>
      </c>
      <c r="F233" s="44">
        <f>SUM(F234:F237)</f>
        <v>299342.63</v>
      </c>
      <c r="G233" s="20">
        <f t="shared" si="14"/>
        <v>99.41635004981734</v>
      </c>
      <c r="H233" s="151">
        <f t="shared" si="16"/>
        <v>107.77399228386182</v>
      </c>
      <c r="I233" s="44">
        <f>SUM(I234:I237)</f>
        <v>277750.34</v>
      </c>
    </row>
    <row r="234" spans="1:9" ht="12.75">
      <c r="A234" s="63"/>
      <c r="B234" s="22"/>
      <c r="C234" s="38" t="s">
        <v>10</v>
      </c>
      <c r="D234" s="8" t="s">
        <v>127</v>
      </c>
      <c r="E234" s="47">
        <v>243000</v>
      </c>
      <c r="F234" s="47">
        <v>240955.78</v>
      </c>
      <c r="G234" s="24">
        <f t="shared" si="14"/>
        <v>99.1587572016461</v>
      </c>
      <c r="H234" s="152">
        <f t="shared" si="16"/>
        <v>107.63691381838098</v>
      </c>
      <c r="I234" s="47">
        <v>223859.8</v>
      </c>
    </row>
    <row r="235" spans="1:9" ht="12.75">
      <c r="A235" s="21"/>
      <c r="B235" s="22"/>
      <c r="C235" s="30" t="s">
        <v>27</v>
      </c>
      <c r="D235" s="8" t="s">
        <v>28</v>
      </c>
      <c r="E235" s="47">
        <v>5000</v>
      </c>
      <c r="F235" s="47">
        <v>5176.53</v>
      </c>
      <c r="G235" s="24">
        <f t="shared" si="14"/>
        <v>103.5306</v>
      </c>
      <c r="H235" s="152">
        <f t="shared" si="16"/>
        <v>64.83694726400064</v>
      </c>
      <c r="I235" s="47">
        <v>7983.92</v>
      </c>
    </row>
    <row r="236" spans="1:9" ht="12.75">
      <c r="A236" s="21"/>
      <c r="B236" s="22"/>
      <c r="C236" s="28" t="s">
        <v>11</v>
      </c>
      <c r="D236" s="9" t="s">
        <v>12</v>
      </c>
      <c r="E236" s="47">
        <v>53100</v>
      </c>
      <c r="F236" s="47">
        <v>53210.32</v>
      </c>
      <c r="G236" s="24">
        <f t="shared" si="14"/>
        <v>100.20775894538606</v>
      </c>
      <c r="H236" s="152">
        <f t="shared" si="16"/>
        <v>123.58059677851638</v>
      </c>
      <c r="I236" s="47">
        <v>43057.18</v>
      </c>
    </row>
    <row r="237" spans="1:9" ht="12.75">
      <c r="A237" s="21"/>
      <c r="B237" s="22"/>
      <c r="C237" s="28" t="s">
        <v>102</v>
      </c>
      <c r="D237" s="9" t="s">
        <v>103</v>
      </c>
      <c r="E237" s="47">
        <v>0</v>
      </c>
      <c r="F237" s="47">
        <v>0</v>
      </c>
      <c r="G237" s="24" t="s">
        <v>208</v>
      </c>
      <c r="H237" s="152">
        <f t="shared" si="16"/>
        <v>0</v>
      </c>
      <c r="I237" s="47">
        <v>2849.44</v>
      </c>
    </row>
    <row r="238" spans="1:9" ht="23.25" customHeight="1">
      <c r="A238" s="48"/>
      <c r="B238" s="26">
        <v>90019</v>
      </c>
      <c r="C238" s="62"/>
      <c r="D238" s="12" t="s">
        <v>163</v>
      </c>
      <c r="E238" s="44">
        <f>SUM(E239:E241)</f>
        <v>3278175</v>
      </c>
      <c r="F238" s="44">
        <f>SUM(F239:F241)</f>
        <v>3296881.27</v>
      </c>
      <c r="G238" s="20">
        <f t="shared" si="14"/>
        <v>100.5706306100193</v>
      </c>
      <c r="H238" s="151" t="s">
        <v>208</v>
      </c>
      <c r="I238" s="44">
        <f>SUM(I239:I241)</f>
        <v>0</v>
      </c>
    </row>
    <row r="239" spans="1:9" ht="12.75">
      <c r="A239" s="63"/>
      <c r="B239" s="22"/>
      <c r="C239" s="38" t="s">
        <v>17</v>
      </c>
      <c r="D239" s="8" t="s">
        <v>18</v>
      </c>
      <c r="E239" s="47">
        <v>1975700</v>
      </c>
      <c r="F239" s="47">
        <v>1993837.4</v>
      </c>
      <c r="G239" s="24">
        <f t="shared" si="14"/>
        <v>100.91802399149668</v>
      </c>
      <c r="H239" s="152" t="s">
        <v>208</v>
      </c>
      <c r="I239" s="47">
        <v>0</v>
      </c>
    </row>
    <row r="240" spans="1:9" ht="12.75">
      <c r="A240" s="21"/>
      <c r="B240" s="22"/>
      <c r="C240" s="30" t="s">
        <v>11</v>
      </c>
      <c r="D240" s="8" t="s">
        <v>12</v>
      </c>
      <c r="E240" s="47">
        <v>1302000</v>
      </c>
      <c r="F240" s="47">
        <v>1302568.87</v>
      </c>
      <c r="G240" s="24">
        <f t="shared" si="14"/>
        <v>100.0436920122888</v>
      </c>
      <c r="H240" s="152" t="s">
        <v>208</v>
      </c>
      <c r="I240" s="47">
        <v>0</v>
      </c>
    </row>
    <row r="241" spans="1:9" ht="22.5">
      <c r="A241" s="21"/>
      <c r="B241" s="22"/>
      <c r="C241" s="30" t="s">
        <v>77</v>
      </c>
      <c r="D241" s="11" t="s">
        <v>161</v>
      </c>
      <c r="E241" s="47">
        <v>475</v>
      </c>
      <c r="F241" s="47">
        <v>475</v>
      </c>
      <c r="G241" s="24">
        <f t="shared" si="14"/>
        <v>100</v>
      </c>
      <c r="H241" s="152" t="s">
        <v>208</v>
      </c>
      <c r="I241" s="47">
        <v>0</v>
      </c>
    </row>
    <row r="242" spans="1:9" ht="22.5">
      <c r="A242" s="18"/>
      <c r="B242" s="26">
        <v>90020</v>
      </c>
      <c r="C242" s="19"/>
      <c r="D242" s="12" t="s">
        <v>149</v>
      </c>
      <c r="E242" s="44">
        <f>E243</f>
        <v>18000</v>
      </c>
      <c r="F242" s="44">
        <f>F243</f>
        <v>18278.32</v>
      </c>
      <c r="G242" s="20">
        <f t="shared" si="14"/>
        <v>101.54622222222223</v>
      </c>
      <c r="H242" s="151">
        <f t="shared" si="16"/>
        <v>110.95778481681177</v>
      </c>
      <c r="I242" s="44">
        <f>I243</f>
        <v>16473.22</v>
      </c>
    </row>
    <row r="243" spans="1:9" ht="12.75">
      <c r="A243" s="21"/>
      <c r="B243" s="29"/>
      <c r="C243" s="39" t="s">
        <v>78</v>
      </c>
      <c r="D243" s="8" t="s">
        <v>79</v>
      </c>
      <c r="E243" s="47">
        <v>18000</v>
      </c>
      <c r="F243" s="47">
        <v>18278.32</v>
      </c>
      <c r="G243" s="24">
        <f t="shared" si="14"/>
        <v>101.54622222222223</v>
      </c>
      <c r="H243" s="152">
        <f t="shared" si="16"/>
        <v>110.95778481681177</v>
      </c>
      <c r="I243" s="47">
        <v>16473.22</v>
      </c>
    </row>
    <row r="244" spans="1:9" ht="12.75">
      <c r="A244" s="18"/>
      <c r="B244" s="26">
        <v>90095</v>
      </c>
      <c r="C244" s="62"/>
      <c r="D244" s="13" t="s">
        <v>5</v>
      </c>
      <c r="E244" s="44">
        <f>SUM(E245:E246)</f>
        <v>98151</v>
      </c>
      <c r="F244" s="44">
        <f>SUM(F245:F246)</f>
        <v>166592.00999999998</v>
      </c>
      <c r="G244" s="20">
        <f t="shared" si="14"/>
        <v>169.7303236849344</v>
      </c>
      <c r="H244" s="151">
        <f t="shared" si="16"/>
        <v>142.98570005757466</v>
      </c>
      <c r="I244" s="44">
        <f>SUM(I245:I246)</f>
        <v>116509.56</v>
      </c>
    </row>
    <row r="245" spans="1:9" ht="21.75" customHeight="1">
      <c r="A245" s="21"/>
      <c r="B245" s="29"/>
      <c r="C245" s="30" t="s">
        <v>80</v>
      </c>
      <c r="D245" s="11" t="s">
        <v>97</v>
      </c>
      <c r="E245" s="47">
        <v>85151</v>
      </c>
      <c r="F245" s="47">
        <v>153596.24</v>
      </c>
      <c r="G245" s="24">
        <f t="shared" si="14"/>
        <v>180.3810172517058</v>
      </c>
      <c r="H245" s="152">
        <f t="shared" si="16"/>
        <v>163.88395707500948</v>
      </c>
      <c r="I245" s="47">
        <v>93722.56</v>
      </c>
    </row>
    <row r="246" spans="1:9" ht="13.5" customHeight="1">
      <c r="A246" s="21"/>
      <c r="B246" s="29"/>
      <c r="C246" s="30" t="s">
        <v>104</v>
      </c>
      <c r="D246" s="11" t="s">
        <v>151</v>
      </c>
      <c r="E246" s="47">
        <v>13000</v>
      </c>
      <c r="F246" s="47">
        <v>12995.77</v>
      </c>
      <c r="G246" s="24">
        <f t="shared" si="14"/>
        <v>99.96746153846154</v>
      </c>
      <c r="H246" s="152">
        <f t="shared" si="16"/>
        <v>57.031509193838595</v>
      </c>
      <c r="I246" s="47">
        <v>22787</v>
      </c>
    </row>
    <row r="247" spans="1:9" ht="13.5" customHeight="1">
      <c r="A247" s="25">
        <v>921</v>
      </c>
      <c r="B247" s="41"/>
      <c r="C247" s="42"/>
      <c r="D247" s="75" t="s">
        <v>122</v>
      </c>
      <c r="E247" s="43">
        <f>E248+E250+E253</f>
        <v>668068</v>
      </c>
      <c r="F247" s="43">
        <f>F248+F250+F253</f>
        <v>668067.04</v>
      </c>
      <c r="G247" s="91">
        <f t="shared" si="14"/>
        <v>99.99985630205309</v>
      </c>
      <c r="H247" s="17">
        <f>F247*100/I247</f>
        <v>433.52825438027253</v>
      </c>
      <c r="I247" s="43">
        <f>I248+I250+I253</f>
        <v>154100</v>
      </c>
    </row>
    <row r="248" spans="1:9" ht="12.75">
      <c r="A248" s="18"/>
      <c r="B248" s="64">
        <v>92116</v>
      </c>
      <c r="C248" s="65"/>
      <c r="D248" s="13" t="s">
        <v>81</v>
      </c>
      <c r="E248" s="44">
        <f>E249</f>
        <v>180000</v>
      </c>
      <c r="F248" s="44">
        <f>F249</f>
        <v>180000</v>
      </c>
      <c r="G248" s="20">
        <f t="shared" si="14"/>
        <v>100</v>
      </c>
      <c r="H248" s="151">
        <f aca="true" t="shared" si="17" ref="H248:H256">F248*100/I248</f>
        <v>120</v>
      </c>
      <c r="I248" s="44">
        <f>I249</f>
        <v>150000</v>
      </c>
    </row>
    <row r="249" spans="1:9" ht="12.75">
      <c r="A249" s="21"/>
      <c r="B249" s="29"/>
      <c r="C249" s="30">
        <v>2320</v>
      </c>
      <c r="D249" s="8" t="s">
        <v>151</v>
      </c>
      <c r="E249" s="47">
        <v>180000</v>
      </c>
      <c r="F249" s="47">
        <v>180000</v>
      </c>
      <c r="G249" s="24">
        <f t="shared" si="14"/>
        <v>100</v>
      </c>
      <c r="H249" s="152">
        <f t="shared" si="17"/>
        <v>120</v>
      </c>
      <c r="I249" s="47">
        <v>150000</v>
      </c>
    </row>
    <row r="250" spans="1:9" ht="12.75">
      <c r="A250" s="18"/>
      <c r="B250" s="26">
        <v>92120</v>
      </c>
      <c r="C250" s="19"/>
      <c r="D250" s="13" t="s">
        <v>113</v>
      </c>
      <c r="E250" s="44">
        <f>SUM(E251:E252)</f>
        <v>478068</v>
      </c>
      <c r="F250" s="44">
        <f>SUM(F251:F252)</f>
        <v>478067.04</v>
      </c>
      <c r="G250" s="20">
        <f t="shared" si="14"/>
        <v>99.99979919174677</v>
      </c>
      <c r="H250" s="151">
        <f t="shared" si="17"/>
        <v>15935.568</v>
      </c>
      <c r="I250" s="44">
        <f>SUM(I251:I252)</f>
        <v>3000</v>
      </c>
    </row>
    <row r="251" spans="1:9" ht="12.75">
      <c r="A251" s="18"/>
      <c r="B251" s="40"/>
      <c r="C251" s="53" t="s">
        <v>80</v>
      </c>
      <c r="D251" s="8" t="s">
        <v>187</v>
      </c>
      <c r="E251" s="47">
        <v>472068</v>
      </c>
      <c r="F251" s="47">
        <v>472067.04</v>
      </c>
      <c r="G251" s="24">
        <f t="shared" si="14"/>
        <v>99.99979663946719</v>
      </c>
      <c r="H251" s="152" t="s">
        <v>208</v>
      </c>
      <c r="I251" s="47">
        <v>0</v>
      </c>
    </row>
    <row r="252" spans="1:9" s="1" customFormat="1" ht="12.75">
      <c r="A252" s="21"/>
      <c r="B252" s="22"/>
      <c r="C252" s="30" t="s">
        <v>184</v>
      </c>
      <c r="D252" s="8" t="s">
        <v>170</v>
      </c>
      <c r="E252" s="47">
        <v>6000</v>
      </c>
      <c r="F252" s="47">
        <v>6000</v>
      </c>
      <c r="G252" s="24">
        <f t="shared" si="14"/>
        <v>100</v>
      </c>
      <c r="H252" s="152">
        <f t="shared" si="17"/>
        <v>200</v>
      </c>
      <c r="I252" s="47">
        <v>3000</v>
      </c>
    </row>
    <row r="253" spans="1:9" ht="12.75">
      <c r="A253" s="18"/>
      <c r="B253" s="26">
        <v>92195</v>
      </c>
      <c r="C253" s="19"/>
      <c r="D253" s="13" t="s">
        <v>5</v>
      </c>
      <c r="E253" s="44">
        <f>SUM(E254:E256)</f>
        <v>10000</v>
      </c>
      <c r="F253" s="44">
        <f>SUM(F254:F256)</f>
        <v>10000</v>
      </c>
      <c r="G253" s="20">
        <f t="shared" si="14"/>
        <v>100</v>
      </c>
      <c r="H253" s="151">
        <f t="shared" si="17"/>
        <v>909.0909090909091</v>
      </c>
      <c r="I253" s="44">
        <f>SUM(I254:I256)</f>
        <v>1100</v>
      </c>
    </row>
    <row r="254" spans="1:9" ht="12.75">
      <c r="A254" s="21"/>
      <c r="B254" s="29"/>
      <c r="C254" s="30" t="s">
        <v>11</v>
      </c>
      <c r="D254" s="8" t="s">
        <v>12</v>
      </c>
      <c r="E254" s="47">
        <v>8000</v>
      </c>
      <c r="F254" s="47">
        <v>8000</v>
      </c>
      <c r="G254" s="24">
        <f t="shared" si="14"/>
        <v>100</v>
      </c>
      <c r="H254" s="152" t="s">
        <v>208</v>
      </c>
      <c r="I254" s="47">
        <v>0</v>
      </c>
    </row>
    <row r="255" spans="1:9" ht="12.75">
      <c r="A255" s="21"/>
      <c r="B255" s="29"/>
      <c r="C255" s="30" t="s">
        <v>184</v>
      </c>
      <c r="D255" s="8" t="s">
        <v>170</v>
      </c>
      <c r="E255" s="47">
        <v>2000</v>
      </c>
      <c r="F255" s="47">
        <v>2000</v>
      </c>
      <c r="G255" s="24">
        <f t="shared" si="14"/>
        <v>100</v>
      </c>
      <c r="H255" s="152" t="s">
        <v>208</v>
      </c>
      <c r="I255" s="47">
        <v>0</v>
      </c>
    </row>
    <row r="256" spans="1:9" ht="12.75">
      <c r="A256" s="21"/>
      <c r="B256" s="29"/>
      <c r="C256" s="30" t="s">
        <v>207</v>
      </c>
      <c r="D256" s="8" t="s">
        <v>170</v>
      </c>
      <c r="E256" s="47">
        <v>0</v>
      </c>
      <c r="F256" s="47">
        <v>0</v>
      </c>
      <c r="G256" s="24" t="s">
        <v>208</v>
      </c>
      <c r="H256" s="152">
        <f t="shared" si="17"/>
        <v>0</v>
      </c>
      <c r="I256" s="47">
        <v>1100</v>
      </c>
    </row>
    <row r="257" spans="1:9" ht="12.75">
      <c r="A257" s="25">
        <v>926</v>
      </c>
      <c r="B257" s="41"/>
      <c r="C257" s="42"/>
      <c r="D257" s="67" t="s">
        <v>82</v>
      </c>
      <c r="E257" s="43">
        <f>E258+E262+E265</f>
        <v>2823378</v>
      </c>
      <c r="F257" s="43">
        <f>F258+F262+F265</f>
        <v>2821953.4</v>
      </c>
      <c r="G257" s="91">
        <f t="shared" si="14"/>
        <v>99.94954271089453</v>
      </c>
      <c r="H257" s="17">
        <f>F257*100/I257</f>
        <v>108.69627465985383</v>
      </c>
      <c r="I257" s="43">
        <f>I258+I262+I265</f>
        <v>2596182.26</v>
      </c>
    </row>
    <row r="258" spans="1:9" ht="12.75">
      <c r="A258" s="49"/>
      <c r="B258" s="50">
        <v>92601</v>
      </c>
      <c r="C258" s="51"/>
      <c r="D258" s="72" t="s">
        <v>92</v>
      </c>
      <c r="E258" s="148">
        <f>SUM(E259:E261)</f>
        <v>2201860</v>
      </c>
      <c r="F258" s="148">
        <f>SUM(F259:F261)</f>
        <v>2200434.69</v>
      </c>
      <c r="G258" s="20">
        <f t="shared" si="14"/>
        <v>99.93526790985803</v>
      </c>
      <c r="H258" s="151">
        <f aca="true" t="shared" si="18" ref="H258:H266">F258*100/I258</f>
        <v>85.74740478488071</v>
      </c>
      <c r="I258" s="44">
        <f>SUM(I259:I261)</f>
        <v>2566182.26</v>
      </c>
    </row>
    <row r="259" spans="1:9" s="1" customFormat="1" ht="12.75">
      <c r="A259" s="54"/>
      <c r="B259" s="60"/>
      <c r="C259" s="53" t="s">
        <v>104</v>
      </c>
      <c r="D259" s="101" t="s">
        <v>151</v>
      </c>
      <c r="E259" s="149">
        <v>8000</v>
      </c>
      <c r="F259" s="149">
        <v>8000</v>
      </c>
      <c r="G259" s="24">
        <f t="shared" si="14"/>
        <v>100</v>
      </c>
      <c r="H259" s="152" t="s">
        <v>208</v>
      </c>
      <c r="I259" s="47">
        <v>0</v>
      </c>
    </row>
    <row r="260" spans="1:9" ht="33.75">
      <c r="A260" s="54"/>
      <c r="B260" s="60"/>
      <c r="C260" s="53" t="s">
        <v>96</v>
      </c>
      <c r="D260" s="11" t="s">
        <v>152</v>
      </c>
      <c r="E260" s="149">
        <v>1883860</v>
      </c>
      <c r="F260" s="149">
        <v>1883146.58</v>
      </c>
      <c r="G260" s="24">
        <f t="shared" si="14"/>
        <v>99.96212988226301</v>
      </c>
      <c r="H260" s="152">
        <f t="shared" si="18"/>
        <v>84.32570031252175</v>
      </c>
      <c r="I260" s="47">
        <v>2233182.26</v>
      </c>
    </row>
    <row r="261" spans="1:9" ht="12.75">
      <c r="A261" s="54"/>
      <c r="B261" s="60"/>
      <c r="C261" s="66" t="s">
        <v>91</v>
      </c>
      <c r="D261" s="8" t="s">
        <v>151</v>
      </c>
      <c r="E261" s="149">
        <v>310000</v>
      </c>
      <c r="F261" s="149">
        <v>309288.11</v>
      </c>
      <c r="G261" s="24">
        <f t="shared" si="14"/>
        <v>99.77035806451613</v>
      </c>
      <c r="H261" s="152">
        <f t="shared" si="18"/>
        <v>92.87931231231231</v>
      </c>
      <c r="I261" s="47">
        <v>333000</v>
      </c>
    </row>
    <row r="262" spans="1:9" ht="12.75">
      <c r="A262" s="49"/>
      <c r="B262" s="50">
        <v>92604</v>
      </c>
      <c r="C262" s="19"/>
      <c r="D262" s="13" t="s">
        <v>83</v>
      </c>
      <c r="E262" s="44">
        <f>SUM(E263:E264)</f>
        <v>621518</v>
      </c>
      <c r="F262" s="44">
        <f>SUM(F263:F264)</f>
        <v>621518.71</v>
      </c>
      <c r="G262" s="20">
        <f t="shared" si="14"/>
        <v>100.00011423643402</v>
      </c>
      <c r="H262" s="151" t="s">
        <v>208</v>
      </c>
      <c r="I262" s="44">
        <f>SUM(I263:I264)</f>
        <v>0</v>
      </c>
    </row>
    <row r="263" spans="1:9" ht="12.75">
      <c r="A263" s="49"/>
      <c r="B263" s="52"/>
      <c r="C263" s="30" t="s">
        <v>157</v>
      </c>
      <c r="D263" s="8" t="s">
        <v>151</v>
      </c>
      <c r="E263" s="150">
        <v>571518</v>
      </c>
      <c r="F263" s="47">
        <v>571518.71</v>
      </c>
      <c r="G263" s="24">
        <f t="shared" si="14"/>
        <v>100.00012423055792</v>
      </c>
      <c r="H263" s="152" t="s">
        <v>208</v>
      </c>
      <c r="I263" s="47">
        <v>0</v>
      </c>
    </row>
    <row r="264" spans="1:9" ht="12.75">
      <c r="A264" s="49"/>
      <c r="B264" s="52"/>
      <c r="C264" s="30" t="s">
        <v>96</v>
      </c>
      <c r="D264" s="8" t="s">
        <v>180</v>
      </c>
      <c r="E264" s="150">
        <v>50000</v>
      </c>
      <c r="F264" s="47">
        <v>50000</v>
      </c>
      <c r="G264" s="24">
        <f t="shared" si="14"/>
        <v>100</v>
      </c>
      <c r="H264" s="152" t="s">
        <v>208</v>
      </c>
      <c r="I264" s="47">
        <v>0</v>
      </c>
    </row>
    <row r="265" spans="1:9" s="115" customFormat="1" ht="11.25">
      <c r="A265" s="49"/>
      <c r="B265" s="117">
        <v>92695</v>
      </c>
      <c r="C265" s="113"/>
      <c r="D265" s="105" t="s">
        <v>5</v>
      </c>
      <c r="E265" s="44">
        <f>E266</f>
        <v>0</v>
      </c>
      <c r="F265" s="44">
        <f>F266</f>
        <v>0</v>
      </c>
      <c r="G265" s="20" t="s">
        <v>208</v>
      </c>
      <c r="H265" s="151">
        <f t="shared" si="18"/>
        <v>0</v>
      </c>
      <c r="I265" s="44">
        <f>I266</f>
        <v>30000</v>
      </c>
    </row>
    <row r="266" spans="1:9" s="2" customFormat="1" ht="11.25">
      <c r="A266" s="54"/>
      <c r="B266" s="54"/>
      <c r="C266" s="114" t="s">
        <v>104</v>
      </c>
      <c r="D266" s="116" t="s">
        <v>170</v>
      </c>
      <c r="E266" s="47">
        <v>0</v>
      </c>
      <c r="F266" s="47">
        <v>0</v>
      </c>
      <c r="G266" s="24" t="s">
        <v>208</v>
      </c>
      <c r="H266" s="152">
        <f t="shared" si="18"/>
        <v>0</v>
      </c>
      <c r="I266" s="47">
        <v>30000</v>
      </c>
    </row>
    <row r="267" spans="1:9" ht="29.25" customHeight="1">
      <c r="A267" s="48"/>
      <c r="B267" s="40"/>
      <c r="C267" s="157" t="s">
        <v>84</v>
      </c>
      <c r="D267" s="158"/>
      <c r="E267" s="43">
        <f>E4+E9+E28+E42+E45+E62+E71+E75+E117+E132+E153+E166+E208+E221+E224+E247+E257</f>
        <v>204097110</v>
      </c>
      <c r="F267" s="43">
        <f>F4+F9+F28+F42+F45+F62+F71+F75+F117+F132+F153+F166+F208+F221+F224+F247+F257</f>
        <v>206888195.64</v>
      </c>
      <c r="G267" s="91">
        <f t="shared" si="14"/>
        <v>101.36752825162492</v>
      </c>
      <c r="H267" s="17">
        <f>F267*100/I267</f>
        <v>118.21054378199615</v>
      </c>
      <c r="I267" s="43">
        <f>I4+I9+I28+I42+I45+I62+I71+I75+I117+I132+I153+I166+I208+I221+I224+I247+I257</f>
        <v>175016702.42</v>
      </c>
    </row>
    <row r="268" spans="2:9" s="89" customFormat="1" ht="11.25">
      <c r="B268" s="87"/>
      <c r="C268" s="87"/>
      <c r="D268" s="122"/>
      <c r="E268" s="88"/>
      <c r="F268" s="88"/>
      <c r="G268" s="134"/>
      <c r="H268" s="130"/>
      <c r="I268" s="130"/>
    </row>
    <row r="269" spans="2:9" s="121" customFormat="1" ht="12">
      <c r="B269" s="122"/>
      <c r="C269" s="122"/>
      <c r="D269" s="7"/>
      <c r="E269" s="124"/>
      <c r="F269" s="133"/>
      <c r="G269" s="135"/>
      <c r="H269" s="123"/>
      <c r="I269" s="126"/>
    </row>
    <row r="270" spans="1:9" ht="12.75">
      <c r="A270" s="2"/>
      <c r="D270" s="14"/>
      <c r="E270" s="127"/>
      <c r="F270" s="6"/>
      <c r="G270" s="131"/>
      <c r="H270" s="128"/>
      <c r="I270" s="129"/>
    </row>
    <row r="271" spans="4:9" ht="12.75">
      <c r="D271" s="7"/>
      <c r="E271" s="125"/>
      <c r="F271" s="5"/>
      <c r="G271" s="132"/>
      <c r="H271" s="94"/>
      <c r="I271" s="94"/>
    </row>
    <row r="272" spans="3:9" ht="12.75">
      <c r="C272" s="4"/>
      <c r="D272" s="7"/>
      <c r="E272" s="5"/>
      <c r="F272" s="78"/>
      <c r="G272" s="132"/>
      <c r="H272" s="94"/>
      <c r="I272" s="94"/>
    </row>
    <row r="273" spans="4:9" ht="12.75">
      <c r="D273" s="7"/>
      <c r="E273" s="5"/>
      <c r="F273" s="5"/>
      <c r="G273" s="132"/>
      <c r="H273" s="95"/>
      <c r="I273" s="95"/>
    </row>
    <row r="274" spans="4:9" ht="12.75">
      <c r="D274" s="7"/>
      <c r="E274" s="5"/>
      <c r="F274" s="5"/>
      <c r="G274" s="132"/>
      <c r="H274" s="94"/>
      <c r="I274" s="94"/>
    </row>
    <row r="275" spans="4:9" ht="12.75">
      <c r="D275" s="7"/>
      <c r="E275" s="5"/>
      <c r="F275" s="5"/>
      <c r="G275" s="132"/>
      <c r="H275" s="94"/>
      <c r="I275" s="94"/>
    </row>
    <row r="276" spans="4:9" ht="12.75">
      <c r="D276" s="7"/>
      <c r="E276" s="5"/>
      <c r="F276" s="5"/>
      <c r="G276" s="132"/>
      <c r="H276" s="94"/>
      <c r="I276" s="94"/>
    </row>
    <row r="277" spans="4:9" ht="12.75">
      <c r="D277" s="7"/>
      <c r="E277" s="5"/>
      <c r="F277" s="5"/>
      <c r="G277" s="132"/>
      <c r="H277" s="94"/>
      <c r="I277" s="94"/>
    </row>
    <row r="278" spans="4:9" ht="12.75">
      <c r="D278" s="7"/>
      <c r="E278" s="5"/>
      <c r="F278" s="5"/>
      <c r="G278" s="132"/>
      <c r="H278" s="94"/>
      <c r="I278" s="94"/>
    </row>
    <row r="279" spans="8:9" ht="12.75">
      <c r="H279" s="96"/>
      <c r="I279" s="96"/>
    </row>
    <row r="280" spans="8:9" ht="12.75">
      <c r="H280" s="96"/>
      <c r="I280" s="96"/>
    </row>
    <row r="281" spans="8:9" ht="12.75">
      <c r="H281" s="96"/>
      <c r="I281" s="96"/>
    </row>
    <row r="282" spans="8:9" ht="12.75">
      <c r="H282" s="96"/>
      <c r="I282" s="96"/>
    </row>
    <row r="283" spans="8:9" ht="12.75">
      <c r="H283" s="96"/>
      <c r="I283" s="96"/>
    </row>
    <row r="284" spans="8:9" ht="12.75">
      <c r="H284" s="96"/>
      <c r="I284" s="96"/>
    </row>
    <row r="285" spans="8:9" ht="12.75">
      <c r="H285" s="96"/>
      <c r="I285" s="96"/>
    </row>
    <row r="286" spans="8:9" ht="12.75">
      <c r="H286" s="96"/>
      <c r="I286" s="96"/>
    </row>
    <row r="287" spans="8:9" ht="12.75">
      <c r="H287" s="96"/>
      <c r="I287" s="96"/>
    </row>
    <row r="288" spans="8:9" ht="12.75">
      <c r="H288" s="96"/>
      <c r="I288" s="96"/>
    </row>
    <row r="289" spans="8:9" ht="12.75">
      <c r="H289" s="96"/>
      <c r="I289" s="96"/>
    </row>
    <row r="290" spans="8:9" ht="12.75">
      <c r="H290" s="96"/>
      <c r="I290" s="96"/>
    </row>
    <row r="291" spans="8:9" ht="12.75">
      <c r="H291" s="96"/>
      <c r="I291" s="96"/>
    </row>
    <row r="292" spans="8:9" ht="12.75">
      <c r="H292" s="96"/>
      <c r="I292" s="96"/>
    </row>
    <row r="293" spans="8:9" ht="12.75">
      <c r="H293" s="96"/>
      <c r="I293" s="96"/>
    </row>
    <row r="294" spans="8:9" ht="12.75">
      <c r="H294" s="96"/>
      <c r="I294" s="96"/>
    </row>
    <row r="295" spans="8:9" ht="12.75">
      <c r="H295" s="96"/>
      <c r="I295" s="96"/>
    </row>
    <row r="296" spans="8:9" ht="12.75">
      <c r="H296" s="96"/>
      <c r="I296" s="96"/>
    </row>
    <row r="297" ht="12.75">
      <c r="H297" s="96"/>
    </row>
    <row r="298" ht="12.75">
      <c r="H298" s="96"/>
    </row>
    <row r="299" ht="12.75">
      <c r="H299" s="96"/>
    </row>
    <row r="300" ht="12.75">
      <c r="H300" s="96"/>
    </row>
    <row r="301" ht="12.75">
      <c r="H301" s="96"/>
    </row>
    <row r="302" ht="12.75">
      <c r="H302" s="96"/>
    </row>
    <row r="303" ht="12.75">
      <c r="H303" s="96"/>
    </row>
    <row r="304" ht="12.75">
      <c r="H304" s="96"/>
    </row>
    <row r="305" ht="12.75">
      <c r="H305" s="96"/>
    </row>
    <row r="306" ht="12.75">
      <c r="H306" s="96"/>
    </row>
    <row r="307" ht="12.75">
      <c r="H307" s="96"/>
    </row>
    <row r="308" ht="12.75">
      <c r="H308" s="96"/>
    </row>
    <row r="309" ht="12.75">
      <c r="H309" s="96"/>
    </row>
    <row r="310" ht="12.75">
      <c r="H310" s="96"/>
    </row>
    <row r="311" ht="12.75">
      <c r="H311" s="96"/>
    </row>
    <row r="312" ht="12.75">
      <c r="H312" s="96"/>
    </row>
    <row r="313" ht="12.75">
      <c r="H313" s="96"/>
    </row>
    <row r="314" ht="12.75">
      <c r="H314" s="96"/>
    </row>
    <row r="315" ht="12.75">
      <c r="H315" s="96"/>
    </row>
    <row r="316" ht="12.75">
      <c r="H316" s="96"/>
    </row>
    <row r="317" ht="12.75">
      <c r="H317" s="96"/>
    </row>
    <row r="318" ht="12.75">
      <c r="H318" s="96"/>
    </row>
    <row r="319" ht="12.75">
      <c r="H319" s="96"/>
    </row>
    <row r="320" ht="12.75">
      <c r="H320" s="96"/>
    </row>
    <row r="321" ht="12.75">
      <c r="H321" s="96"/>
    </row>
    <row r="322" ht="12.75">
      <c r="H322" s="96"/>
    </row>
    <row r="323" ht="12.75">
      <c r="H323" s="96"/>
    </row>
    <row r="324" ht="12.75">
      <c r="H324" s="96"/>
    </row>
    <row r="325" ht="12.75">
      <c r="H325" s="96"/>
    </row>
    <row r="326" ht="12.75">
      <c r="H326" s="96"/>
    </row>
    <row r="327" ht="12.75">
      <c r="H327" s="96"/>
    </row>
    <row r="328" ht="12.75">
      <c r="H328" s="96"/>
    </row>
    <row r="329" ht="12.75">
      <c r="H329" s="96"/>
    </row>
    <row r="330" ht="12.75">
      <c r="H330" s="96"/>
    </row>
    <row r="331" ht="12.75">
      <c r="H331" s="96"/>
    </row>
    <row r="332" ht="12.75">
      <c r="H332" s="96"/>
    </row>
    <row r="333" ht="12.75">
      <c r="H333" s="96"/>
    </row>
    <row r="334" ht="12.75">
      <c r="H334" s="96"/>
    </row>
    <row r="335" ht="12.75">
      <c r="H335" s="96"/>
    </row>
    <row r="336" ht="12.75">
      <c r="H336" s="96"/>
    </row>
    <row r="337" ht="12.75">
      <c r="H337" s="96"/>
    </row>
    <row r="338" ht="12.75">
      <c r="H338" s="96"/>
    </row>
    <row r="339" ht="12.75">
      <c r="H339" s="96"/>
    </row>
    <row r="340" ht="12.75">
      <c r="H340" s="96"/>
    </row>
    <row r="341" ht="12.75">
      <c r="H341" s="96"/>
    </row>
    <row r="342" ht="12.75">
      <c r="H342" s="96"/>
    </row>
    <row r="343" ht="12.75">
      <c r="H343" s="96"/>
    </row>
    <row r="344" ht="12.75">
      <c r="H344" s="96"/>
    </row>
    <row r="345" ht="12.75">
      <c r="H345" s="96"/>
    </row>
    <row r="346" ht="12.75">
      <c r="H346" s="96"/>
    </row>
    <row r="347" ht="12.75">
      <c r="H347" s="96"/>
    </row>
    <row r="348" ht="12.75">
      <c r="H348" s="96"/>
    </row>
    <row r="349" ht="12.75">
      <c r="H349" s="96"/>
    </row>
    <row r="350" ht="12.75">
      <c r="H350" s="96"/>
    </row>
    <row r="351" ht="12.75">
      <c r="H351" s="96"/>
    </row>
    <row r="352" ht="12.75">
      <c r="H352" s="96"/>
    </row>
    <row r="353" ht="12.75">
      <c r="H353" s="96"/>
    </row>
    <row r="354" ht="12.75">
      <c r="H354" s="96"/>
    </row>
    <row r="355" ht="12.75">
      <c r="H355" s="96"/>
    </row>
    <row r="356" ht="12.75">
      <c r="H356" s="96"/>
    </row>
    <row r="357" ht="12.75">
      <c r="H357" s="96"/>
    </row>
    <row r="358" ht="12.75">
      <c r="H358" s="96"/>
    </row>
    <row r="359" ht="12.75">
      <c r="H359" s="96"/>
    </row>
    <row r="360" ht="12.75">
      <c r="H360" s="96"/>
    </row>
    <row r="361" ht="12.75">
      <c r="H361" s="96"/>
    </row>
    <row r="362" ht="12.75">
      <c r="H362" s="96"/>
    </row>
    <row r="363" ht="12.75">
      <c r="H363" s="96"/>
    </row>
    <row r="364" ht="12.75">
      <c r="H364" s="96"/>
    </row>
    <row r="365" ht="12.75">
      <c r="H365" s="96"/>
    </row>
    <row r="366" ht="12.75">
      <c r="H366" s="96"/>
    </row>
    <row r="367" ht="12.75">
      <c r="H367" s="96"/>
    </row>
    <row r="368" ht="12.75">
      <c r="H368" s="96"/>
    </row>
    <row r="369" ht="12.75">
      <c r="H369" s="96"/>
    </row>
    <row r="370" ht="12.75">
      <c r="H370" s="96"/>
    </row>
    <row r="371" ht="12.75">
      <c r="H371" s="96"/>
    </row>
    <row r="372" ht="12.75">
      <c r="H372" s="96"/>
    </row>
    <row r="373" ht="12.75">
      <c r="H373" s="96"/>
    </row>
    <row r="374" ht="12.75">
      <c r="H374" s="96"/>
    </row>
    <row r="375" ht="12.75">
      <c r="H375" s="96"/>
    </row>
    <row r="376" ht="12.75">
      <c r="H376" s="96"/>
    </row>
    <row r="377" ht="12.75">
      <c r="H377" s="96"/>
    </row>
    <row r="378" ht="12.75">
      <c r="H378" s="96"/>
    </row>
    <row r="379" ht="12.75">
      <c r="H379" s="96"/>
    </row>
    <row r="380" ht="12.75">
      <c r="H380" s="96"/>
    </row>
    <row r="381" ht="12.75">
      <c r="H381" s="96"/>
    </row>
    <row r="382" ht="12.75">
      <c r="H382" s="96"/>
    </row>
    <row r="383" ht="12.75">
      <c r="H383" s="96"/>
    </row>
    <row r="384" ht="12.75">
      <c r="H384" s="96"/>
    </row>
    <row r="385" ht="12.75">
      <c r="H385" s="96"/>
    </row>
    <row r="386" ht="12.75">
      <c r="H386" s="96"/>
    </row>
    <row r="387" ht="12.75">
      <c r="H387" s="96"/>
    </row>
    <row r="388" ht="12.75">
      <c r="H388" s="96"/>
    </row>
    <row r="389" ht="12.75">
      <c r="H389" s="96"/>
    </row>
    <row r="390" ht="12.75">
      <c r="H390" s="96"/>
    </row>
    <row r="391" ht="12.75">
      <c r="H391" s="96"/>
    </row>
    <row r="392" ht="12.75">
      <c r="H392" s="96"/>
    </row>
    <row r="393" ht="12.75">
      <c r="H393" s="96"/>
    </row>
    <row r="394" ht="12.75">
      <c r="H394" s="96"/>
    </row>
    <row r="395" ht="12.75">
      <c r="H395" s="96"/>
    </row>
    <row r="396" ht="12.75">
      <c r="H396" s="96"/>
    </row>
    <row r="397" ht="12.75">
      <c r="H397" s="96"/>
    </row>
    <row r="398" ht="12.75">
      <c r="H398" s="96"/>
    </row>
    <row r="399" ht="12.75">
      <c r="H399" s="96"/>
    </row>
    <row r="400" ht="12.75">
      <c r="H400" s="96"/>
    </row>
    <row r="401" ht="12.75">
      <c r="H401" s="96"/>
    </row>
    <row r="402" ht="12.75">
      <c r="H402" s="96"/>
    </row>
    <row r="403" ht="12.75">
      <c r="H403" s="96"/>
    </row>
    <row r="404" ht="12.75">
      <c r="H404" s="96"/>
    </row>
    <row r="405" ht="12.75">
      <c r="H405" s="96"/>
    </row>
    <row r="406" ht="12.75">
      <c r="H406" s="96"/>
    </row>
    <row r="407" ht="12.75">
      <c r="H407" s="96"/>
    </row>
    <row r="408" ht="12.75">
      <c r="H408" s="96"/>
    </row>
    <row r="409" ht="12.75">
      <c r="H409" s="96"/>
    </row>
    <row r="410" ht="12.75">
      <c r="H410" s="96"/>
    </row>
    <row r="411" ht="12.75">
      <c r="H411" s="96"/>
    </row>
    <row r="412" ht="12.75">
      <c r="H412" s="96"/>
    </row>
    <row r="413" ht="12.75">
      <c r="H413" s="96"/>
    </row>
    <row r="414" ht="12.75">
      <c r="H414" s="96"/>
    </row>
    <row r="415" ht="12.75">
      <c r="H415" s="96"/>
    </row>
    <row r="416" ht="12.75">
      <c r="H416" s="96"/>
    </row>
    <row r="417" ht="12.75">
      <c r="H417" s="96"/>
    </row>
    <row r="418" ht="12.75">
      <c r="H418" s="96"/>
    </row>
    <row r="419" ht="12.75">
      <c r="H419" s="96"/>
    </row>
    <row r="420" ht="12.75">
      <c r="H420" s="96"/>
    </row>
    <row r="421" ht="12.75">
      <c r="H421" s="96"/>
    </row>
    <row r="422" ht="12.75">
      <c r="H422" s="96"/>
    </row>
    <row r="423" ht="12.75">
      <c r="H423" s="96"/>
    </row>
    <row r="424" ht="12.75">
      <c r="H424" s="96"/>
    </row>
    <row r="425" ht="12.75">
      <c r="H425" s="96"/>
    </row>
    <row r="426" ht="12.75">
      <c r="H426" s="96"/>
    </row>
    <row r="427" ht="12.75">
      <c r="H427" s="96"/>
    </row>
    <row r="428" ht="12.75">
      <c r="H428" s="96"/>
    </row>
    <row r="429" ht="12.75">
      <c r="H429" s="96"/>
    </row>
    <row r="430" ht="12.75">
      <c r="H430" s="96"/>
    </row>
    <row r="431" ht="12.75">
      <c r="H431" s="96"/>
    </row>
    <row r="432" ht="12.75">
      <c r="H432" s="96"/>
    </row>
    <row r="433" ht="12.75">
      <c r="H433" s="96"/>
    </row>
    <row r="434" ht="12.75">
      <c r="H434" s="96"/>
    </row>
    <row r="435" ht="12.75">
      <c r="H435" s="96"/>
    </row>
    <row r="436" ht="12.75">
      <c r="H436" s="96"/>
    </row>
    <row r="437" ht="12.75">
      <c r="H437" s="96"/>
    </row>
    <row r="438" ht="12.75">
      <c r="H438" s="96"/>
    </row>
    <row r="439" ht="12.75">
      <c r="H439" s="96"/>
    </row>
    <row r="440" ht="12.75">
      <c r="H440" s="96"/>
    </row>
    <row r="441" ht="12.75">
      <c r="H441" s="96"/>
    </row>
    <row r="442" ht="12.75">
      <c r="H442" s="96"/>
    </row>
    <row r="443" ht="12.75">
      <c r="H443" s="96"/>
    </row>
    <row r="444" ht="12.75">
      <c r="H444" s="96"/>
    </row>
    <row r="445" ht="12.75">
      <c r="H445" s="96"/>
    </row>
    <row r="446" ht="12.75">
      <c r="H446" s="96"/>
    </row>
    <row r="447" ht="12.75">
      <c r="H447" s="96"/>
    </row>
    <row r="448" ht="12.75">
      <c r="H448" s="96"/>
    </row>
    <row r="449" ht="12.75">
      <c r="H449" s="96"/>
    </row>
    <row r="450" ht="12.75">
      <c r="H450" s="96"/>
    </row>
    <row r="451" ht="12.75">
      <c r="H451" s="96"/>
    </row>
    <row r="452" ht="12.75">
      <c r="H452" s="96"/>
    </row>
    <row r="453" ht="12.75">
      <c r="H453" s="96"/>
    </row>
    <row r="454" ht="12.75">
      <c r="H454" s="96"/>
    </row>
    <row r="455" ht="12.75">
      <c r="H455" s="96"/>
    </row>
    <row r="456" ht="12.75">
      <c r="H456" s="96"/>
    </row>
    <row r="457" ht="12.75">
      <c r="H457" s="96"/>
    </row>
    <row r="458" ht="12.75">
      <c r="H458" s="96"/>
    </row>
    <row r="459" ht="12.75">
      <c r="H459" s="96"/>
    </row>
    <row r="460" ht="12.75">
      <c r="H460" s="96"/>
    </row>
    <row r="461" ht="12.75">
      <c r="H461" s="96"/>
    </row>
    <row r="462" ht="12.75">
      <c r="H462" s="96"/>
    </row>
    <row r="463" ht="12.75">
      <c r="H463" s="96"/>
    </row>
    <row r="464" ht="12.75">
      <c r="H464" s="96"/>
    </row>
    <row r="465" ht="12.75">
      <c r="H465" s="96"/>
    </row>
    <row r="466" ht="12.75">
      <c r="H466" s="96"/>
    </row>
    <row r="467" ht="12.75">
      <c r="H467" s="96"/>
    </row>
    <row r="468" ht="12.75">
      <c r="H468" s="96"/>
    </row>
    <row r="469" ht="12.75">
      <c r="H469" s="96"/>
    </row>
    <row r="470" ht="12.75">
      <c r="H470" s="96"/>
    </row>
    <row r="471" ht="12.75">
      <c r="H471" s="96"/>
    </row>
    <row r="472" ht="12.75">
      <c r="H472" s="96"/>
    </row>
    <row r="473" ht="12.75">
      <c r="H473" s="96"/>
    </row>
    <row r="474" ht="12.75">
      <c r="H474" s="96"/>
    </row>
    <row r="475" ht="12.75">
      <c r="H475" s="96"/>
    </row>
    <row r="476" ht="12.75">
      <c r="H476" s="96"/>
    </row>
    <row r="477" ht="12.75">
      <c r="H477" s="96"/>
    </row>
    <row r="478" ht="12.75">
      <c r="H478" s="96"/>
    </row>
    <row r="479" ht="12.75">
      <c r="H479" s="96"/>
    </row>
    <row r="480" ht="12.75">
      <c r="H480" s="96"/>
    </row>
    <row r="481" ht="12.75">
      <c r="H481" s="96"/>
    </row>
    <row r="482" ht="12.75">
      <c r="H482" s="96"/>
    </row>
    <row r="483" ht="12.75">
      <c r="H483" s="96"/>
    </row>
    <row r="484" ht="12.75">
      <c r="H484" s="96"/>
    </row>
    <row r="485" ht="12.75">
      <c r="H485" s="96"/>
    </row>
    <row r="486" ht="12.75">
      <c r="H486" s="96"/>
    </row>
    <row r="487" ht="12.75">
      <c r="H487" s="96"/>
    </row>
    <row r="488" ht="12.75">
      <c r="H488" s="96"/>
    </row>
    <row r="489" ht="12.75">
      <c r="H489" s="96"/>
    </row>
    <row r="490" ht="12.75">
      <c r="H490" s="96"/>
    </row>
    <row r="491" ht="12.75">
      <c r="H491" s="96"/>
    </row>
    <row r="492" ht="12.75">
      <c r="H492" s="96"/>
    </row>
    <row r="493" ht="12.75">
      <c r="H493" s="96"/>
    </row>
    <row r="494" ht="12.75">
      <c r="H494" s="96"/>
    </row>
    <row r="495" ht="12.75">
      <c r="H495" s="96"/>
    </row>
    <row r="496" ht="12.75">
      <c r="H496" s="96"/>
    </row>
    <row r="497" ht="12.75">
      <c r="H497" s="96"/>
    </row>
    <row r="498" ht="12.75">
      <c r="H498" s="96"/>
    </row>
    <row r="499" ht="12.75">
      <c r="H499" s="96"/>
    </row>
    <row r="500" ht="12.75">
      <c r="H500" s="96"/>
    </row>
    <row r="501" ht="12.75">
      <c r="H501" s="96"/>
    </row>
    <row r="502" ht="12.75">
      <c r="H502" s="96"/>
    </row>
    <row r="503" ht="12.75">
      <c r="H503" s="96"/>
    </row>
    <row r="504" ht="12.75">
      <c r="H504" s="96"/>
    </row>
    <row r="505" ht="12.75">
      <c r="H505" s="96"/>
    </row>
    <row r="506" ht="12.75">
      <c r="H506" s="96"/>
    </row>
    <row r="507" ht="12.75">
      <c r="H507" s="96"/>
    </row>
    <row r="508" ht="12.75">
      <c r="H508" s="96"/>
    </row>
    <row r="509" ht="12.75">
      <c r="H509" s="96"/>
    </row>
    <row r="510" ht="12.75">
      <c r="H510" s="96"/>
    </row>
    <row r="511" ht="12.75">
      <c r="H511" s="96"/>
    </row>
    <row r="512" ht="12.75">
      <c r="H512" s="96"/>
    </row>
    <row r="513" ht="12.75">
      <c r="H513" s="96"/>
    </row>
    <row r="514" ht="12.75">
      <c r="H514" s="96"/>
    </row>
    <row r="515" ht="12.75">
      <c r="H515" s="96"/>
    </row>
    <row r="516" ht="12.75">
      <c r="H516" s="96"/>
    </row>
    <row r="517" ht="12.75">
      <c r="H517" s="96"/>
    </row>
    <row r="518" ht="12.75">
      <c r="H518" s="96"/>
    </row>
    <row r="519" ht="12.75">
      <c r="H519" s="96"/>
    </row>
    <row r="520" ht="12.75">
      <c r="H520" s="96"/>
    </row>
    <row r="521" ht="12.75">
      <c r="H521" s="96"/>
    </row>
    <row r="522" ht="12.75">
      <c r="H522" s="96"/>
    </row>
    <row r="523" ht="12.75">
      <c r="H523" s="96"/>
    </row>
    <row r="524" ht="12.75">
      <c r="H524" s="96"/>
    </row>
    <row r="525" ht="12.75">
      <c r="H525" s="96"/>
    </row>
    <row r="526" ht="12.75">
      <c r="H526" s="96"/>
    </row>
    <row r="527" ht="12.75">
      <c r="H527" s="96"/>
    </row>
    <row r="528" ht="12.75">
      <c r="H528" s="96"/>
    </row>
    <row r="529" ht="12.75">
      <c r="H529" s="96"/>
    </row>
    <row r="530" ht="12.75">
      <c r="H530" s="96"/>
    </row>
    <row r="531" ht="12.75">
      <c r="H531" s="96"/>
    </row>
    <row r="532" ht="12.75">
      <c r="H532" s="96"/>
    </row>
    <row r="533" ht="12.75">
      <c r="H533" s="96"/>
    </row>
    <row r="534" ht="12.75">
      <c r="H534" s="96"/>
    </row>
    <row r="535" ht="12.75">
      <c r="H535" s="96"/>
    </row>
    <row r="536" ht="12.75">
      <c r="H536" s="96"/>
    </row>
    <row r="537" ht="12.75">
      <c r="H537" s="96"/>
    </row>
    <row r="538" ht="12.75">
      <c r="H538" s="96"/>
    </row>
    <row r="539" ht="12.75">
      <c r="H539" s="96"/>
    </row>
    <row r="540" ht="12.75">
      <c r="H540" s="96"/>
    </row>
    <row r="541" ht="12.75">
      <c r="H541" s="96"/>
    </row>
    <row r="542" ht="12.75">
      <c r="H542" s="96"/>
    </row>
    <row r="543" ht="12.75">
      <c r="H543" s="96"/>
    </row>
    <row r="544" ht="12.75">
      <c r="H544" s="96"/>
    </row>
    <row r="545" ht="12.75">
      <c r="H545" s="96"/>
    </row>
    <row r="546" ht="12.75">
      <c r="H546" s="96"/>
    </row>
    <row r="547" ht="12.75">
      <c r="H547" s="96"/>
    </row>
    <row r="548" ht="12.75">
      <c r="H548" s="96"/>
    </row>
    <row r="549" ht="12.75">
      <c r="H549" s="96"/>
    </row>
    <row r="550" ht="12.75">
      <c r="H550" s="96"/>
    </row>
    <row r="551" ht="12.75">
      <c r="H551" s="96"/>
    </row>
    <row r="552" ht="12.75">
      <c r="H552" s="96"/>
    </row>
    <row r="553" ht="12.75">
      <c r="H553" s="96"/>
    </row>
    <row r="554" ht="12.75">
      <c r="H554" s="96"/>
    </row>
    <row r="555" ht="12.75">
      <c r="H555" s="96"/>
    </row>
    <row r="556" ht="12.75">
      <c r="H556" s="96"/>
    </row>
    <row r="557" ht="12.75">
      <c r="H557" s="96"/>
    </row>
    <row r="558" ht="12.75">
      <c r="H558" s="96"/>
    </row>
    <row r="559" ht="12.75">
      <c r="H559" s="96"/>
    </row>
    <row r="560" ht="12.75">
      <c r="H560" s="96"/>
    </row>
    <row r="561" ht="12.75">
      <c r="H561" s="96"/>
    </row>
    <row r="562" ht="12.75">
      <c r="H562" s="96"/>
    </row>
    <row r="563" ht="12.75">
      <c r="H563" s="96"/>
    </row>
    <row r="564" ht="12.75">
      <c r="H564" s="96"/>
    </row>
    <row r="565" ht="12.75">
      <c r="H565" s="96"/>
    </row>
    <row r="566" ht="12.75">
      <c r="H566" s="96"/>
    </row>
    <row r="567" ht="12.75">
      <c r="H567" s="96"/>
    </row>
    <row r="568" ht="12.75">
      <c r="H568" s="96"/>
    </row>
    <row r="569" ht="12.75">
      <c r="H569" s="96"/>
    </row>
    <row r="570" ht="12.75">
      <c r="H570" s="96"/>
    </row>
    <row r="571" ht="12.75">
      <c r="H571" s="96"/>
    </row>
    <row r="572" ht="12.75">
      <c r="H572" s="96"/>
    </row>
    <row r="573" ht="12.75">
      <c r="H573" s="96"/>
    </row>
    <row r="574" ht="12.75">
      <c r="H574" s="96"/>
    </row>
    <row r="575" ht="12.75">
      <c r="H575" s="96"/>
    </row>
    <row r="576" ht="12.75">
      <c r="H576" s="96"/>
    </row>
    <row r="577" ht="12.75">
      <c r="H577" s="96"/>
    </row>
    <row r="578" ht="12.75">
      <c r="H578" s="96"/>
    </row>
    <row r="579" ht="12.75">
      <c r="H579" s="96"/>
    </row>
    <row r="580" ht="12.75">
      <c r="H580" s="96"/>
    </row>
    <row r="581" ht="12.75">
      <c r="H581" s="96"/>
    </row>
    <row r="582" ht="12.75">
      <c r="H582" s="96"/>
    </row>
    <row r="583" ht="12.75">
      <c r="H583" s="96"/>
    </row>
    <row r="584" ht="12.75">
      <c r="H584" s="96"/>
    </row>
    <row r="585" ht="12.75">
      <c r="H585" s="96"/>
    </row>
    <row r="586" ht="12.75">
      <c r="H586" s="96"/>
    </row>
    <row r="587" ht="12.75">
      <c r="H587" s="96"/>
    </row>
    <row r="588" ht="12.75">
      <c r="H588" s="96"/>
    </row>
    <row r="589" ht="12.75">
      <c r="H589" s="96"/>
    </row>
    <row r="590" ht="12.75">
      <c r="H590" s="96"/>
    </row>
    <row r="591" ht="12.75">
      <c r="H591" s="96"/>
    </row>
    <row r="592" ht="12.75">
      <c r="H592" s="96"/>
    </row>
    <row r="593" ht="12.75">
      <c r="H593" s="96"/>
    </row>
    <row r="594" ht="12.75">
      <c r="H594" s="96"/>
    </row>
    <row r="595" ht="12.75">
      <c r="H595" s="96"/>
    </row>
    <row r="596" ht="12.75">
      <c r="H596" s="96"/>
    </row>
    <row r="597" ht="12.75">
      <c r="H597" s="96"/>
    </row>
    <row r="598" ht="12.75">
      <c r="H598" s="96"/>
    </row>
    <row r="599" ht="12.75">
      <c r="H599" s="96"/>
    </row>
    <row r="600" ht="12.75">
      <c r="H600" s="96"/>
    </row>
    <row r="601" ht="12.75">
      <c r="H601" s="96"/>
    </row>
    <row r="602" ht="12.75">
      <c r="H602" s="96"/>
    </row>
    <row r="603" ht="12.75">
      <c r="H603" s="96"/>
    </row>
    <row r="604" ht="12.75">
      <c r="H604" s="96"/>
    </row>
    <row r="605" ht="12.75">
      <c r="H605" s="96"/>
    </row>
    <row r="606" ht="12.75">
      <c r="H606" s="96"/>
    </row>
    <row r="607" ht="12.75">
      <c r="H607" s="96"/>
    </row>
    <row r="608" ht="12.75">
      <c r="H608" s="96"/>
    </row>
    <row r="609" ht="12.75">
      <c r="H609" s="96"/>
    </row>
    <row r="610" ht="12.75">
      <c r="H610" s="96"/>
    </row>
    <row r="611" ht="12.75">
      <c r="H611" s="96"/>
    </row>
    <row r="612" ht="12.75">
      <c r="H612" s="96"/>
    </row>
    <row r="613" ht="12.75">
      <c r="H613" s="96"/>
    </row>
    <row r="614" ht="12.75">
      <c r="H614" s="96"/>
    </row>
    <row r="615" ht="12.75">
      <c r="H615" s="96"/>
    </row>
    <row r="616" ht="12.75">
      <c r="H616" s="96"/>
    </row>
    <row r="617" ht="12.75">
      <c r="H617" s="96"/>
    </row>
    <row r="618" ht="12.75">
      <c r="H618" s="96"/>
    </row>
    <row r="619" ht="12.75">
      <c r="H619" s="96"/>
    </row>
    <row r="620" ht="12.75">
      <c r="H620" s="96"/>
    </row>
    <row r="621" ht="12.75">
      <c r="H621" s="96"/>
    </row>
    <row r="622" ht="12.75">
      <c r="H622" s="96"/>
    </row>
    <row r="623" ht="12.75">
      <c r="H623" s="96"/>
    </row>
    <row r="624" ht="12.75">
      <c r="H624" s="96"/>
    </row>
    <row r="625" ht="12.75">
      <c r="H625" s="96"/>
    </row>
    <row r="626" ht="12.75">
      <c r="H626" s="96"/>
    </row>
    <row r="627" ht="12.75">
      <c r="H627" s="96"/>
    </row>
    <row r="628" ht="12.75">
      <c r="H628" s="96"/>
    </row>
    <row r="629" ht="12.75">
      <c r="H629" s="96"/>
    </row>
    <row r="630" ht="12.75">
      <c r="H630" s="96"/>
    </row>
    <row r="631" ht="12.75">
      <c r="H631" s="96"/>
    </row>
    <row r="632" ht="12.75">
      <c r="H632" s="96"/>
    </row>
    <row r="633" ht="12.75">
      <c r="H633" s="96"/>
    </row>
    <row r="634" ht="12.75">
      <c r="H634" s="96"/>
    </row>
    <row r="635" ht="12.75">
      <c r="H635" s="96"/>
    </row>
    <row r="636" ht="12.75">
      <c r="H636" s="96"/>
    </row>
    <row r="637" ht="12.75">
      <c r="H637" s="96"/>
    </row>
    <row r="638" ht="12.75">
      <c r="H638" s="96"/>
    </row>
    <row r="639" ht="12.75">
      <c r="H639" s="96"/>
    </row>
    <row r="640" ht="12.75">
      <c r="H640" s="96"/>
    </row>
    <row r="641" ht="12.75">
      <c r="H641" s="96"/>
    </row>
    <row r="642" ht="12.75">
      <c r="H642" s="96"/>
    </row>
    <row r="643" ht="12.75">
      <c r="H643" s="96"/>
    </row>
    <row r="644" ht="12.75">
      <c r="H644" s="96"/>
    </row>
    <row r="645" ht="12.75">
      <c r="H645" s="96"/>
    </row>
    <row r="646" ht="12.75">
      <c r="H646" s="96"/>
    </row>
    <row r="647" ht="12.75">
      <c r="H647" s="96"/>
    </row>
    <row r="648" ht="12.75">
      <c r="H648" s="96"/>
    </row>
    <row r="649" ht="12.75">
      <c r="H649" s="96"/>
    </row>
    <row r="650" ht="12.75">
      <c r="H650" s="96"/>
    </row>
    <row r="651" ht="12.75">
      <c r="H651" s="96"/>
    </row>
    <row r="652" ht="12.75">
      <c r="H652" s="96"/>
    </row>
    <row r="653" ht="12.75">
      <c r="H653" s="96"/>
    </row>
    <row r="654" ht="12.75">
      <c r="H654" s="96"/>
    </row>
    <row r="655" ht="12.75">
      <c r="H655" s="96"/>
    </row>
    <row r="656" ht="12.75">
      <c r="H656" s="96"/>
    </row>
    <row r="657" ht="12.75">
      <c r="H657" s="96"/>
    </row>
    <row r="658" ht="12.75">
      <c r="H658" s="96"/>
    </row>
    <row r="659" ht="12.75">
      <c r="H659" s="96"/>
    </row>
    <row r="660" ht="12.75">
      <c r="H660" s="96"/>
    </row>
    <row r="661" ht="12.75">
      <c r="H661" s="96"/>
    </row>
    <row r="662" ht="12.75">
      <c r="H662" s="96"/>
    </row>
    <row r="663" ht="12.75">
      <c r="H663" s="96"/>
    </row>
    <row r="664" ht="12.75">
      <c r="H664" s="96"/>
    </row>
    <row r="665" ht="12.75">
      <c r="H665" s="96"/>
    </row>
    <row r="666" ht="12.75">
      <c r="H666" s="96"/>
    </row>
    <row r="667" ht="12.75">
      <c r="H667" s="96"/>
    </row>
    <row r="668" ht="12.75">
      <c r="H668" s="96"/>
    </row>
    <row r="669" ht="12.75">
      <c r="H669" s="96"/>
    </row>
    <row r="670" ht="12.75">
      <c r="H670" s="96"/>
    </row>
    <row r="671" ht="12.75">
      <c r="H671" s="96"/>
    </row>
    <row r="672" ht="12.75">
      <c r="H672" s="96"/>
    </row>
    <row r="673" ht="12.75">
      <c r="H673" s="96"/>
    </row>
    <row r="674" ht="12.75">
      <c r="H674" s="96"/>
    </row>
    <row r="675" ht="12.75">
      <c r="H675" s="96"/>
    </row>
    <row r="676" ht="12.75">
      <c r="H676" s="96"/>
    </row>
    <row r="677" ht="12.75">
      <c r="H677" s="96"/>
    </row>
    <row r="678" ht="12.75">
      <c r="H678" s="96"/>
    </row>
    <row r="679" ht="12.75">
      <c r="H679" s="96"/>
    </row>
    <row r="680" ht="12.75">
      <c r="H680" s="96"/>
    </row>
    <row r="681" ht="12.75">
      <c r="H681" s="96"/>
    </row>
    <row r="682" ht="12.75">
      <c r="H682" s="96"/>
    </row>
    <row r="683" ht="12.75">
      <c r="H683" s="96"/>
    </row>
    <row r="684" ht="12.75">
      <c r="H684" s="96"/>
    </row>
    <row r="685" ht="12.75">
      <c r="H685" s="96"/>
    </row>
    <row r="686" ht="12.75">
      <c r="H686" s="96"/>
    </row>
    <row r="687" ht="12.75">
      <c r="H687" s="96"/>
    </row>
    <row r="688" ht="12.75">
      <c r="H688" s="96"/>
    </row>
    <row r="689" ht="12.75">
      <c r="H689" s="96"/>
    </row>
    <row r="690" ht="12.75">
      <c r="H690" s="96"/>
    </row>
    <row r="691" ht="12.75">
      <c r="H691" s="96"/>
    </row>
    <row r="692" ht="12.75">
      <c r="H692" s="96"/>
    </row>
    <row r="693" ht="12.75">
      <c r="H693" s="96"/>
    </row>
    <row r="694" ht="12.75">
      <c r="H694" s="96"/>
    </row>
    <row r="695" ht="12.75">
      <c r="H695" s="96"/>
    </row>
    <row r="696" ht="12.75">
      <c r="H696" s="96"/>
    </row>
    <row r="697" ht="12.75">
      <c r="H697" s="96"/>
    </row>
    <row r="698" ht="12.75">
      <c r="H698" s="96"/>
    </row>
    <row r="699" ht="12.75">
      <c r="H699" s="96"/>
    </row>
    <row r="700" ht="12.75">
      <c r="H700" s="96"/>
    </row>
    <row r="701" ht="12.75">
      <c r="H701" s="96"/>
    </row>
    <row r="702" ht="12.75">
      <c r="H702" s="96"/>
    </row>
    <row r="703" ht="12.75">
      <c r="H703" s="96"/>
    </row>
    <row r="704" ht="12.75">
      <c r="H704" s="96"/>
    </row>
    <row r="705" ht="12.75">
      <c r="H705" s="96"/>
    </row>
    <row r="706" ht="12.75">
      <c r="H706" s="96"/>
    </row>
    <row r="707" ht="12.75">
      <c r="H707" s="96"/>
    </row>
    <row r="708" ht="12.75">
      <c r="H708" s="96"/>
    </row>
    <row r="709" ht="12.75">
      <c r="H709" s="96"/>
    </row>
    <row r="710" ht="12.75">
      <c r="H710" s="96"/>
    </row>
    <row r="711" ht="12.75">
      <c r="H711" s="96"/>
    </row>
    <row r="712" ht="12.75">
      <c r="H712" s="96"/>
    </row>
    <row r="713" ht="12.75">
      <c r="H713" s="96"/>
    </row>
    <row r="714" ht="12.75">
      <c r="H714" s="96"/>
    </row>
    <row r="715" ht="12.75">
      <c r="H715" s="96"/>
    </row>
    <row r="716" ht="12.75">
      <c r="H716" s="96"/>
    </row>
    <row r="717" ht="12.75">
      <c r="H717" s="96"/>
    </row>
    <row r="718" ht="12.75">
      <c r="H718" s="96"/>
    </row>
    <row r="719" ht="12.75">
      <c r="H719" s="96"/>
    </row>
    <row r="720" ht="12.75">
      <c r="H720" s="96"/>
    </row>
    <row r="721" ht="12.75">
      <c r="H721" s="96"/>
    </row>
    <row r="722" ht="12.75">
      <c r="H722" s="96"/>
    </row>
    <row r="723" ht="12.75">
      <c r="H723" s="96"/>
    </row>
    <row r="724" ht="12.75">
      <c r="H724" s="96"/>
    </row>
    <row r="725" ht="12.75">
      <c r="H725" s="96"/>
    </row>
    <row r="726" ht="12.75">
      <c r="H726" s="96"/>
    </row>
    <row r="727" ht="12.75">
      <c r="H727" s="96"/>
    </row>
    <row r="728" ht="12.75">
      <c r="H728" s="96"/>
    </row>
    <row r="729" ht="12.75">
      <c r="H729" s="96"/>
    </row>
    <row r="730" ht="12.75">
      <c r="H730" s="96"/>
    </row>
    <row r="731" ht="12.75">
      <c r="H731" s="96"/>
    </row>
    <row r="732" ht="12.75">
      <c r="H732" s="96"/>
    </row>
    <row r="733" ht="12.75">
      <c r="H733" s="96"/>
    </row>
    <row r="734" ht="12.75">
      <c r="H734" s="96"/>
    </row>
    <row r="735" ht="12.75">
      <c r="H735" s="96"/>
    </row>
    <row r="736" ht="12.75">
      <c r="H736" s="96"/>
    </row>
    <row r="737" ht="12.75">
      <c r="H737" s="96"/>
    </row>
    <row r="738" ht="12.75">
      <c r="H738" s="96"/>
    </row>
    <row r="739" ht="12.75">
      <c r="H739" s="96"/>
    </row>
    <row r="740" ht="12.75">
      <c r="H740" s="96"/>
    </row>
    <row r="741" ht="12.75">
      <c r="H741" s="96"/>
    </row>
    <row r="742" ht="12.75">
      <c r="H742" s="96"/>
    </row>
    <row r="743" ht="12.75">
      <c r="H743" s="96"/>
    </row>
    <row r="744" ht="12.75">
      <c r="H744" s="96"/>
    </row>
    <row r="745" ht="12.75">
      <c r="H745" s="96"/>
    </row>
    <row r="746" ht="12.75">
      <c r="H746" s="96"/>
    </row>
    <row r="747" ht="12.75">
      <c r="H747" s="96"/>
    </row>
    <row r="748" ht="12.75">
      <c r="H748" s="96"/>
    </row>
    <row r="749" ht="12.75">
      <c r="H749" s="96"/>
    </row>
    <row r="750" ht="12.75">
      <c r="H750" s="96"/>
    </row>
    <row r="751" ht="12.75">
      <c r="H751" s="96"/>
    </row>
    <row r="752" ht="12.75">
      <c r="H752" s="96"/>
    </row>
    <row r="753" ht="12.75">
      <c r="H753" s="96"/>
    </row>
    <row r="754" ht="12.75">
      <c r="H754" s="96"/>
    </row>
    <row r="755" ht="12.75">
      <c r="H755" s="96"/>
    </row>
    <row r="756" ht="12.75">
      <c r="H756" s="96"/>
    </row>
    <row r="757" ht="12.75">
      <c r="H757" s="96"/>
    </row>
    <row r="758" ht="12.75">
      <c r="H758" s="96"/>
    </row>
    <row r="759" ht="12.75">
      <c r="H759" s="96"/>
    </row>
    <row r="760" ht="12.75">
      <c r="H760" s="96"/>
    </row>
    <row r="761" ht="12.75">
      <c r="H761" s="96"/>
    </row>
    <row r="762" ht="12.75">
      <c r="H762" s="96"/>
    </row>
    <row r="763" ht="12.75">
      <c r="H763" s="96"/>
    </row>
    <row r="764" ht="12.75">
      <c r="H764" s="96"/>
    </row>
    <row r="765" ht="12.75">
      <c r="H765" s="96"/>
    </row>
    <row r="766" ht="12.75">
      <c r="H766" s="96"/>
    </row>
    <row r="767" ht="12.75">
      <c r="H767" s="96"/>
    </row>
    <row r="768" ht="12.75">
      <c r="H768" s="96"/>
    </row>
    <row r="769" ht="12.75">
      <c r="H769" s="96"/>
    </row>
    <row r="770" ht="12.75">
      <c r="H770" s="96"/>
    </row>
    <row r="771" ht="12.75">
      <c r="H771" s="96"/>
    </row>
    <row r="772" ht="12.75">
      <c r="H772" s="96"/>
    </row>
    <row r="773" ht="12.75">
      <c r="H773" s="96"/>
    </row>
    <row r="774" ht="12.75">
      <c r="H774" s="96"/>
    </row>
    <row r="775" ht="12.75">
      <c r="H775" s="96"/>
    </row>
    <row r="776" ht="12.75">
      <c r="H776" s="96"/>
    </row>
    <row r="777" ht="12.75">
      <c r="H777" s="96"/>
    </row>
    <row r="778" ht="12.75">
      <c r="H778" s="96"/>
    </row>
    <row r="779" ht="12.75">
      <c r="H779" s="96"/>
    </row>
    <row r="780" ht="12.75">
      <c r="H780" s="96"/>
    </row>
    <row r="781" ht="12.75">
      <c r="H781" s="96"/>
    </row>
    <row r="782" ht="12.75">
      <c r="H782" s="96"/>
    </row>
    <row r="783" ht="12.75">
      <c r="H783" s="96"/>
    </row>
    <row r="784" ht="12.75">
      <c r="H784" s="96"/>
    </row>
    <row r="785" ht="12.75">
      <c r="H785" s="96"/>
    </row>
    <row r="786" ht="12.75">
      <c r="H786" s="96"/>
    </row>
    <row r="787" ht="12.75">
      <c r="H787" s="96"/>
    </row>
    <row r="788" ht="12.75">
      <c r="H788" s="96"/>
    </row>
    <row r="789" ht="12.75">
      <c r="H789" s="96"/>
    </row>
    <row r="790" ht="12.75">
      <c r="H790" s="96"/>
    </row>
    <row r="791" ht="12.75">
      <c r="H791" s="96"/>
    </row>
    <row r="792" ht="12.75">
      <c r="H792" s="96"/>
    </row>
    <row r="793" ht="12.75">
      <c r="H793" s="96"/>
    </row>
    <row r="794" ht="12.75">
      <c r="H794" s="96"/>
    </row>
    <row r="795" ht="12.75">
      <c r="H795" s="96"/>
    </row>
    <row r="796" ht="12.75">
      <c r="H796" s="96"/>
    </row>
    <row r="797" ht="12.75">
      <c r="H797" s="96"/>
    </row>
    <row r="798" ht="12.75">
      <c r="H798" s="96"/>
    </row>
    <row r="799" ht="12.75">
      <c r="H799" s="96"/>
    </row>
    <row r="800" ht="12.75">
      <c r="H800" s="96"/>
    </row>
    <row r="801" ht="12.75">
      <c r="H801" s="96"/>
    </row>
    <row r="802" ht="12.75">
      <c r="H802" s="96"/>
    </row>
    <row r="803" ht="12.75">
      <c r="H803" s="96"/>
    </row>
    <row r="804" ht="12.75">
      <c r="H804" s="96"/>
    </row>
    <row r="805" ht="12.75">
      <c r="H805" s="96"/>
    </row>
    <row r="806" ht="12.75">
      <c r="H806" s="96"/>
    </row>
    <row r="807" ht="12.75">
      <c r="H807" s="96"/>
    </row>
    <row r="808" ht="12.75">
      <c r="H808" s="96"/>
    </row>
    <row r="809" ht="12.75">
      <c r="H809" s="96"/>
    </row>
    <row r="810" ht="12.75">
      <c r="H810" s="96"/>
    </row>
    <row r="811" ht="12.75">
      <c r="H811" s="96"/>
    </row>
    <row r="812" ht="12.75">
      <c r="H812" s="96"/>
    </row>
    <row r="813" ht="12.75">
      <c r="H813" s="96"/>
    </row>
    <row r="814" ht="12.75">
      <c r="H814" s="96"/>
    </row>
    <row r="815" ht="12.75">
      <c r="H815" s="96"/>
    </row>
    <row r="816" ht="12.75">
      <c r="H816" s="96"/>
    </row>
    <row r="817" ht="12.75">
      <c r="H817" s="96"/>
    </row>
    <row r="818" ht="12.75">
      <c r="H818" s="96"/>
    </row>
    <row r="819" ht="12.75">
      <c r="H819" s="96"/>
    </row>
    <row r="820" ht="12.75">
      <c r="H820" s="96"/>
    </row>
    <row r="821" ht="12.75">
      <c r="H821" s="96"/>
    </row>
    <row r="822" ht="12.75">
      <c r="H822" s="96"/>
    </row>
    <row r="823" ht="12.75">
      <c r="H823" s="96"/>
    </row>
    <row r="824" ht="12.75">
      <c r="H824" s="96"/>
    </row>
    <row r="825" ht="12.75">
      <c r="H825" s="96"/>
    </row>
    <row r="826" ht="12.75">
      <c r="H826" s="96"/>
    </row>
    <row r="827" ht="12.75">
      <c r="H827" s="96"/>
    </row>
    <row r="828" ht="12.75">
      <c r="H828" s="96"/>
    </row>
    <row r="829" ht="12.75">
      <c r="H829" s="96"/>
    </row>
    <row r="830" ht="12.75">
      <c r="H830" s="96"/>
    </row>
    <row r="831" ht="12.75">
      <c r="H831" s="96"/>
    </row>
    <row r="832" ht="12.75">
      <c r="H832" s="96"/>
    </row>
    <row r="833" ht="12.75">
      <c r="H833" s="96"/>
    </row>
    <row r="834" ht="12.75">
      <c r="H834" s="96"/>
    </row>
    <row r="835" ht="12.75">
      <c r="H835" s="96"/>
    </row>
    <row r="836" ht="12.75">
      <c r="H836" s="96"/>
    </row>
    <row r="837" ht="12.75">
      <c r="H837" s="96"/>
    </row>
    <row r="838" ht="12.75">
      <c r="H838" s="96"/>
    </row>
    <row r="839" ht="12.75">
      <c r="H839" s="96"/>
    </row>
    <row r="840" ht="12.75">
      <c r="H840" s="96"/>
    </row>
    <row r="841" ht="12.75">
      <c r="H841" s="96"/>
    </row>
    <row r="842" ht="12.75">
      <c r="H842" s="96"/>
    </row>
    <row r="843" ht="12.75">
      <c r="H843" s="96"/>
    </row>
    <row r="844" ht="12.75">
      <c r="H844" s="96"/>
    </row>
    <row r="845" ht="12.75">
      <c r="H845" s="96"/>
    </row>
    <row r="846" ht="12.75">
      <c r="H846" s="96"/>
    </row>
    <row r="847" ht="12.75">
      <c r="H847" s="96"/>
    </row>
    <row r="848" ht="12.75">
      <c r="H848" s="96"/>
    </row>
    <row r="849" ht="12.75">
      <c r="H849" s="96"/>
    </row>
    <row r="850" ht="12.75">
      <c r="H850" s="96"/>
    </row>
    <row r="851" ht="12.75">
      <c r="H851" s="96"/>
    </row>
    <row r="852" ht="12.75">
      <c r="H852" s="96"/>
    </row>
    <row r="853" ht="12.75">
      <c r="H853" s="96"/>
    </row>
    <row r="854" ht="12.75">
      <c r="H854" s="96"/>
    </row>
    <row r="855" ht="12.75">
      <c r="H855" s="96"/>
    </row>
    <row r="856" ht="12.75">
      <c r="H856" s="96"/>
    </row>
    <row r="857" ht="12.75">
      <c r="H857" s="96"/>
    </row>
    <row r="858" ht="12.75">
      <c r="H858" s="96"/>
    </row>
    <row r="859" ht="12.75">
      <c r="H859" s="96"/>
    </row>
    <row r="860" ht="12.75">
      <c r="H860" s="96"/>
    </row>
    <row r="861" ht="12.75">
      <c r="H861" s="96"/>
    </row>
    <row r="862" ht="12.75">
      <c r="H862" s="96"/>
    </row>
    <row r="863" spans="8:9" ht="12.75">
      <c r="H863" s="96"/>
      <c r="I863" s="96"/>
    </row>
    <row r="864" spans="8:9" ht="12.75">
      <c r="H864" s="96"/>
      <c r="I864" s="96"/>
    </row>
    <row r="865" spans="8:9" ht="12.75">
      <c r="H865" s="96"/>
      <c r="I865" s="96"/>
    </row>
    <row r="866" spans="8:9" ht="12.75">
      <c r="H866" s="96"/>
      <c r="I866" s="96"/>
    </row>
    <row r="867" spans="8:9" ht="12.75">
      <c r="H867" s="96"/>
      <c r="I867" s="96"/>
    </row>
    <row r="868" spans="8:9" ht="12.75">
      <c r="H868" s="96"/>
      <c r="I868" s="96"/>
    </row>
    <row r="869" spans="8:9" ht="12.75">
      <c r="H869" s="96"/>
      <c r="I869" s="96"/>
    </row>
    <row r="870" spans="8:9" ht="12.75">
      <c r="H870" s="96"/>
      <c r="I870" s="96"/>
    </row>
    <row r="871" spans="8:9" ht="12.75">
      <c r="H871" s="96"/>
      <c r="I871" s="96"/>
    </row>
    <row r="872" spans="8:9" ht="12.75">
      <c r="H872" s="96"/>
      <c r="I872" s="96"/>
    </row>
    <row r="873" spans="8:9" ht="12.75">
      <c r="H873" s="96"/>
      <c r="I873" s="96"/>
    </row>
    <row r="874" spans="8:9" ht="12.75">
      <c r="H874" s="96"/>
      <c r="I874" s="96"/>
    </row>
    <row r="875" spans="8:9" ht="12.75">
      <c r="H875" s="96"/>
      <c r="I875" s="96"/>
    </row>
    <row r="876" ht="12.75">
      <c r="H876" s="96"/>
    </row>
    <row r="877" ht="12.75">
      <c r="H877" s="96"/>
    </row>
    <row r="878" ht="12.75">
      <c r="H878" s="96"/>
    </row>
    <row r="879" ht="12.75">
      <c r="H879" s="96"/>
    </row>
    <row r="880" ht="12.75">
      <c r="H880" s="96"/>
    </row>
    <row r="881" ht="12.75">
      <c r="H881" s="96"/>
    </row>
    <row r="882" ht="12.75">
      <c r="H882" s="96"/>
    </row>
    <row r="883" ht="12.75">
      <c r="H883" s="96"/>
    </row>
    <row r="884" ht="12.75">
      <c r="H884" s="96"/>
    </row>
    <row r="885" ht="12.75">
      <c r="H885" s="96"/>
    </row>
    <row r="886" ht="12.75">
      <c r="H886" s="96"/>
    </row>
    <row r="887" ht="12.75">
      <c r="H887" s="96"/>
    </row>
    <row r="888" ht="12.75">
      <c r="H888" s="96"/>
    </row>
    <row r="889" ht="12.75">
      <c r="H889" s="96"/>
    </row>
    <row r="890" ht="12.75">
      <c r="H890" s="96"/>
    </row>
    <row r="891" ht="12.75">
      <c r="H891" s="96"/>
    </row>
    <row r="892" ht="12.75">
      <c r="H892" s="96"/>
    </row>
    <row r="893" ht="12.75">
      <c r="H893" s="96"/>
    </row>
    <row r="894" ht="12.75">
      <c r="H894" s="96"/>
    </row>
    <row r="895" ht="12.75">
      <c r="H895" s="96"/>
    </row>
    <row r="896" ht="12.75">
      <c r="H896" s="96"/>
    </row>
    <row r="897" ht="12.75">
      <c r="H897" s="96"/>
    </row>
    <row r="898" ht="12.75">
      <c r="H898" s="96"/>
    </row>
    <row r="899" ht="12.75">
      <c r="H899" s="96"/>
    </row>
    <row r="900" ht="12.75">
      <c r="H900" s="96"/>
    </row>
    <row r="901" ht="12.75">
      <c r="H901" s="96"/>
    </row>
    <row r="902" ht="12.75">
      <c r="H902" s="96"/>
    </row>
    <row r="903" ht="12.75">
      <c r="H903" s="96"/>
    </row>
    <row r="904" ht="12.75">
      <c r="H904" s="96"/>
    </row>
    <row r="905" ht="12.75">
      <c r="H905" s="96"/>
    </row>
    <row r="906" ht="12.75">
      <c r="H906" s="96"/>
    </row>
    <row r="907" ht="12.75">
      <c r="H907" s="96"/>
    </row>
    <row r="908" ht="12.75">
      <c r="H908" s="96"/>
    </row>
    <row r="909" ht="12.75">
      <c r="H909" s="96"/>
    </row>
    <row r="910" ht="12.75">
      <c r="H910" s="96"/>
    </row>
    <row r="911" ht="12.75">
      <c r="H911" s="96"/>
    </row>
    <row r="912" ht="12.75">
      <c r="H912" s="96"/>
    </row>
    <row r="913" ht="12.75">
      <c r="H913" s="96"/>
    </row>
    <row r="914" ht="12.75">
      <c r="H914" s="96"/>
    </row>
    <row r="915" ht="12.75">
      <c r="H915" s="96"/>
    </row>
    <row r="916" ht="12.75">
      <c r="H916" s="96"/>
    </row>
    <row r="917" ht="12.75">
      <c r="H917" s="96"/>
    </row>
    <row r="918" ht="12.75">
      <c r="H918" s="96"/>
    </row>
    <row r="919" ht="12.75">
      <c r="H919" s="96"/>
    </row>
    <row r="920" ht="12.75">
      <c r="H920" s="96"/>
    </row>
    <row r="921" ht="12.75">
      <c r="H921" s="96"/>
    </row>
    <row r="922" ht="12.75">
      <c r="H922" s="96"/>
    </row>
    <row r="923" ht="12.75">
      <c r="H923" s="96"/>
    </row>
    <row r="924" ht="12.75">
      <c r="H924" s="96"/>
    </row>
    <row r="925" ht="12.75">
      <c r="H925" s="96"/>
    </row>
    <row r="926" ht="12.75">
      <c r="H926" s="96"/>
    </row>
    <row r="927" ht="12.75">
      <c r="H927" s="96"/>
    </row>
    <row r="928" ht="12.75">
      <c r="H928" s="96"/>
    </row>
    <row r="929" ht="12.75">
      <c r="H929" s="96"/>
    </row>
    <row r="930" ht="12.75">
      <c r="H930" s="96"/>
    </row>
    <row r="931" spans="8:9" ht="12.75">
      <c r="H931" s="96"/>
      <c r="I931" s="96"/>
    </row>
    <row r="932" spans="8:9" ht="12.75">
      <c r="H932" s="96"/>
      <c r="I932" s="96"/>
    </row>
    <row r="933" spans="8:9" ht="12.75">
      <c r="H933" s="96"/>
      <c r="I933" s="96"/>
    </row>
    <row r="934" spans="8:9" ht="12.75">
      <c r="H934" s="96"/>
      <c r="I934" s="96"/>
    </row>
    <row r="935" spans="8:9" ht="12.75">
      <c r="H935" s="96"/>
      <c r="I935" s="96"/>
    </row>
    <row r="936" ht="12.75">
      <c r="H936" s="96"/>
    </row>
    <row r="937" ht="12.75">
      <c r="H937" s="96"/>
    </row>
    <row r="938" ht="12.75">
      <c r="H938" s="96"/>
    </row>
    <row r="939" ht="12.75">
      <c r="H939" s="96"/>
    </row>
    <row r="940" ht="12.75">
      <c r="H940" s="96"/>
    </row>
    <row r="941" ht="12.75">
      <c r="H941" s="96"/>
    </row>
    <row r="942" ht="12.75">
      <c r="H942" s="96"/>
    </row>
    <row r="943" ht="12.75">
      <c r="H943" s="96"/>
    </row>
    <row r="944" ht="12.75">
      <c r="H944" s="96"/>
    </row>
    <row r="945" ht="12.75">
      <c r="H945" s="96"/>
    </row>
    <row r="946" ht="12.75">
      <c r="H946" s="96"/>
    </row>
    <row r="947" ht="12.75">
      <c r="H947" s="96"/>
    </row>
    <row r="948" ht="12.75">
      <c r="H948" s="96"/>
    </row>
    <row r="949" ht="12.75">
      <c r="H949" s="96"/>
    </row>
    <row r="950" ht="12.75">
      <c r="H950" s="96"/>
    </row>
    <row r="951" ht="12.75">
      <c r="H951" s="96"/>
    </row>
    <row r="952" ht="12.75">
      <c r="H952" s="96"/>
    </row>
    <row r="953" ht="12.75">
      <c r="H953" s="96"/>
    </row>
    <row r="954" ht="12.75">
      <c r="H954" s="96"/>
    </row>
    <row r="955" ht="12.75">
      <c r="H955" s="96"/>
    </row>
    <row r="956" ht="12.75">
      <c r="H956" s="96"/>
    </row>
    <row r="957" ht="12.75">
      <c r="H957" s="96"/>
    </row>
    <row r="958" ht="12.75">
      <c r="H958" s="96"/>
    </row>
    <row r="959" ht="12.75">
      <c r="H959" s="96"/>
    </row>
    <row r="960" ht="12.75">
      <c r="H960" s="96"/>
    </row>
    <row r="961" ht="12.75">
      <c r="H961" s="96"/>
    </row>
    <row r="962" ht="12.75">
      <c r="H962" s="96"/>
    </row>
    <row r="963" ht="12.75">
      <c r="H963" s="96"/>
    </row>
    <row r="964" ht="12.75">
      <c r="H964" s="96"/>
    </row>
    <row r="965" ht="12.75">
      <c r="H965" s="96"/>
    </row>
    <row r="966" ht="12.75">
      <c r="H966" s="96"/>
    </row>
    <row r="967" ht="12.75">
      <c r="H967" s="96"/>
    </row>
    <row r="968" ht="12.75">
      <c r="H968" s="96"/>
    </row>
    <row r="969" ht="12.75">
      <c r="H969" s="96"/>
    </row>
    <row r="970" ht="12.75">
      <c r="H970" s="96"/>
    </row>
    <row r="971" ht="12.75">
      <c r="H971" s="96"/>
    </row>
    <row r="972" ht="12.75">
      <c r="H972" s="96"/>
    </row>
    <row r="973" ht="12.75">
      <c r="H973" s="96"/>
    </row>
    <row r="974" ht="12.75">
      <c r="H974" s="96"/>
    </row>
    <row r="975" ht="12.75">
      <c r="H975" s="96"/>
    </row>
    <row r="976" ht="12.75">
      <c r="H976" s="96"/>
    </row>
    <row r="977" ht="12.75">
      <c r="H977" s="96"/>
    </row>
    <row r="978" ht="12.75">
      <c r="H978" s="96"/>
    </row>
    <row r="979" ht="12.75">
      <c r="H979" s="96"/>
    </row>
    <row r="980" ht="12.75">
      <c r="H980" s="96"/>
    </row>
    <row r="981" ht="12.75">
      <c r="H981" s="96"/>
    </row>
    <row r="982" ht="12.75">
      <c r="H982" s="96"/>
    </row>
    <row r="983" ht="12.75">
      <c r="H983" s="96"/>
    </row>
    <row r="984" ht="12.75">
      <c r="H984" s="96"/>
    </row>
    <row r="985" ht="12.75">
      <c r="H985" s="96"/>
    </row>
    <row r="986" ht="12.75">
      <c r="H986" s="96"/>
    </row>
    <row r="987" ht="12.75">
      <c r="H987" s="96"/>
    </row>
    <row r="988" ht="12.75">
      <c r="H988" s="96"/>
    </row>
    <row r="989" ht="12.75">
      <c r="H989" s="96"/>
    </row>
    <row r="990" ht="12.75">
      <c r="H990" s="96"/>
    </row>
    <row r="991" ht="12.75">
      <c r="H991" s="96"/>
    </row>
    <row r="992" ht="12.75">
      <c r="H992" s="96"/>
    </row>
    <row r="993" ht="12.75">
      <c r="H993" s="96"/>
    </row>
    <row r="994" ht="12.75">
      <c r="H994" s="96"/>
    </row>
    <row r="995" ht="12.75">
      <c r="H995" s="96"/>
    </row>
    <row r="996" ht="12.75">
      <c r="H996" s="96"/>
    </row>
    <row r="997" ht="12.75">
      <c r="H997" s="96"/>
    </row>
    <row r="998" ht="12.75">
      <c r="H998" s="96"/>
    </row>
    <row r="999" ht="12.75">
      <c r="H999" s="96"/>
    </row>
    <row r="1000" ht="12.75">
      <c r="H1000" s="96"/>
    </row>
    <row r="1001" ht="12.75">
      <c r="H1001" s="96"/>
    </row>
    <row r="1002" ht="12.75">
      <c r="H1002" s="96"/>
    </row>
    <row r="1003" ht="12.75">
      <c r="H1003" s="96"/>
    </row>
    <row r="1004" ht="12.75">
      <c r="H1004" s="96"/>
    </row>
    <row r="1005" ht="12.75">
      <c r="H1005" s="96"/>
    </row>
    <row r="1006" ht="12.75">
      <c r="H1006" s="96"/>
    </row>
    <row r="1007" ht="12.75">
      <c r="H1007" s="96"/>
    </row>
    <row r="1008" ht="12.75">
      <c r="H1008" s="96"/>
    </row>
    <row r="1009" ht="12.75">
      <c r="H1009" s="96"/>
    </row>
    <row r="1010" ht="12.75">
      <c r="H1010" s="96"/>
    </row>
    <row r="1011" ht="12.75">
      <c r="H1011" s="96"/>
    </row>
    <row r="1012" ht="12.75">
      <c r="H1012" s="96"/>
    </row>
    <row r="1013" ht="12.75">
      <c r="H1013" s="96"/>
    </row>
    <row r="1014" ht="12.75">
      <c r="H1014" s="96"/>
    </row>
    <row r="1015" ht="12.75">
      <c r="H1015" s="96"/>
    </row>
    <row r="1016" ht="12.75">
      <c r="H1016" s="96"/>
    </row>
    <row r="1017" ht="12.75">
      <c r="H1017" s="96"/>
    </row>
    <row r="1018" ht="12.75">
      <c r="H1018" s="96"/>
    </row>
    <row r="1019" ht="12.75">
      <c r="H1019" s="96"/>
    </row>
    <row r="1020" ht="12.75">
      <c r="H1020" s="96"/>
    </row>
    <row r="1021" ht="12.75">
      <c r="H1021" s="96"/>
    </row>
    <row r="1022" ht="12.75">
      <c r="H1022" s="96"/>
    </row>
    <row r="1023" ht="12.75">
      <c r="H1023" s="96"/>
    </row>
    <row r="1024" ht="12.75">
      <c r="H1024" s="96"/>
    </row>
    <row r="1025" ht="12.75">
      <c r="H1025" s="96"/>
    </row>
    <row r="1026" ht="12.75">
      <c r="H1026" s="96"/>
    </row>
    <row r="1027" ht="12.75">
      <c r="H1027" s="96"/>
    </row>
    <row r="1028" ht="12.75">
      <c r="H1028" s="96"/>
    </row>
    <row r="1029" ht="12.75">
      <c r="H1029" s="96"/>
    </row>
    <row r="1030" ht="12.75">
      <c r="H1030" s="96"/>
    </row>
    <row r="1031" ht="12.75">
      <c r="H1031" s="96"/>
    </row>
    <row r="1032" ht="12.75">
      <c r="H1032" s="96"/>
    </row>
    <row r="1033" ht="12.75">
      <c r="H1033" s="96"/>
    </row>
    <row r="1034" ht="12.75">
      <c r="H1034" s="96"/>
    </row>
    <row r="1035" ht="12.75">
      <c r="H1035" s="96"/>
    </row>
    <row r="1036" ht="12.75">
      <c r="H1036" s="96"/>
    </row>
    <row r="1037" ht="12.75">
      <c r="H1037" s="96"/>
    </row>
    <row r="1038" ht="12.75">
      <c r="H1038" s="96"/>
    </row>
    <row r="1039" ht="12.75">
      <c r="H1039" s="96"/>
    </row>
    <row r="1040" ht="12.75">
      <c r="H1040" s="96"/>
    </row>
    <row r="1041" ht="12.75">
      <c r="H1041" s="96"/>
    </row>
    <row r="1042" ht="12.75">
      <c r="H1042" s="96"/>
    </row>
    <row r="1043" ht="12.75">
      <c r="H1043" s="96"/>
    </row>
    <row r="1044" ht="12.75">
      <c r="H1044" s="96"/>
    </row>
    <row r="1045" ht="12.75">
      <c r="H1045" s="96"/>
    </row>
    <row r="1046" ht="12.75">
      <c r="H1046" s="96"/>
    </row>
    <row r="1047" ht="12.75">
      <c r="H1047" s="96"/>
    </row>
    <row r="1048" ht="12.75">
      <c r="H1048" s="96"/>
    </row>
    <row r="1049" ht="12.75">
      <c r="H1049" s="96"/>
    </row>
    <row r="1050" ht="12.75">
      <c r="H1050" s="96"/>
    </row>
    <row r="1051" ht="12.75">
      <c r="H1051" s="96"/>
    </row>
    <row r="1052" ht="12.75">
      <c r="H1052" s="96"/>
    </row>
    <row r="1053" ht="12.75">
      <c r="H1053" s="96"/>
    </row>
    <row r="1054" ht="12.75">
      <c r="H1054" s="96"/>
    </row>
    <row r="1055" ht="12.75">
      <c r="H1055" s="96"/>
    </row>
    <row r="1056" ht="12.75">
      <c r="H1056" s="96"/>
    </row>
    <row r="1057" ht="12.75">
      <c r="H1057" s="96"/>
    </row>
    <row r="1058" ht="12.75">
      <c r="H1058" s="96"/>
    </row>
    <row r="1059" ht="12.75">
      <c r="H1059" s="96"/>
    </row>
    <row r="1060" ht="12.75">
      <c r="H1060" s="96"/>
    </row>
    <row r="1061" ht="12.75">
      <c r="H1061" s="96"/>
    </row>
    <row r="1062" ht="12.75">
      <c r="H1062" s="96"/>
    </row>
    <row r="1063" ht="12.75">
      <c r="H1063" s="96"/>
    </row>
    <row r="1064" ht="12.75">
      <c r="H1064" s="96"/>
    </row>
    <row r="1065" ht="12.75">
      <c r="H1065" s="96"/>
    </row>
    <row r="1066" ht="12.75">
      <c r="H1066" s="96"/>
    </row>
    <row r="1067" ht="12.75">
      <c r="H1067" s="96"/>
    </row>
    <row r="1068" ht="12.75">
      <c r="H1068" s="96"/>
    </row>
    <row r="1069" ht="12.75">
      <c r="H1069" s="96"/>
    </row>
    <row r="1070" ht="12.75">
      <c r="H1070" s="96"/>
    </row>
    <row r="1071" ht="12.75">
      <c r="H1071" s="96"/>
    </row>
    <row r="1072" ht="12.75">
      <c r="H1072" s="96"/>
    </row>
    <row r="1073" ht="12.75">
      <c r="H1073" s="96"/>
    </row>
    <row r="1074" ht="12.75">
      <c r="H1074" s="96"/>
    </row>
    <row r="1075" ht="12.75">
      <c r="H1075" s="96"/>
    </row>
    <row r="1076" ht="12.75">
      <c r="H1076" s="96"/>
    </row>
    <row r="1077" ht="12.75">
      <c r="H1077" s="96"/>
    </row>
    <row r="1078" ht="12.75">
      <c r="H1078" s="96"/>
    </row>
    <row r="1079" ht="12.75">
      <c r="H1079" s="96"/>
    </row>
    <row r="1080" ht="12.75">
      <c r="H1080" s="96"/>
    </row>
    <row r="1081" ht="12.75">
      <c r="H1081" s="96"/>
    </row>
    <row r="1082" ht="12.75">
      <c r="H1082" s="96"/>
    </row>
    <row r="1083" ht="12.75">
      <c r="H1083" s="96"/>
    </row>
    <row r="1084" ht="12.75">
      <c r="H1084" s="96"/>
    </row>
    <row r="1085" ht="12.75">
      <c r="H1085" s="96"/>
    </row>
    <row r="1086" ht="12.75">
      <c r="H1086" s="96"/>
    </row>
    <row r="1087" ht="12.75">
      <c r="H1087" s="96"/>
    </row>
    <row r="1088" ht="12.75">
      <c r="H1088" s="96"/>
    </row>
    <row r="1089" ht="12.75">
      <c r="H1089" s="96"/>
    </row>
    <row r="1090" ht="12.75">
      <c r="H1090" s="96"/>
    </row>
    <row r="1091" ht="12.75">
      <c r="H1091" s="96"/>
    </row>
    <row r="1092" ht="12.75">
      <c r="H1092" s="96"/>
    </row>
    <row r="1093" ht="12.75">
      <c r="H1093" s="96"/>
    </row>
    <row r="1094" ht="12.75">
      <c r="H1094" s="96"/>
    </row>
    <row r="1095" ht="12.75">
      <c r="H1095" s="96"/>
    </row>
    <row r="1096" ht="12.75">
      <c r="H1096" s="96"/>
    </row>
    <row r="1097" ht="12.75">
      <c r="H1097" s="96"/>
    </row>
    <row r="1098" ht="12.75">
      <c r="H1098" s="96"/>
    </row>
    <row r="1099" ht="12.75">
      <c r="H1099" s="96"/>
    </row>
    <row r="1100" ht="12.75">
      <c r="H1100" s="96"/>
    </row>
    <row r="1101" ht="12.75">
      <c r="H1101" s="96"/>
    </row>
    <row r="1102" ht="12.75">
      <c r="H1102" s="96"/>
    </row>
    <row r="1103" ht="12.75">
      <c r="H1103" s="96"/>
    </row>
    <row r="1104" ht="12.75">
      <c r="H1104" s="96"/>
    </row>
    <row r="1105" ht="12.75">
      <c r="H1105" s="96"/>
    </row>
    <row r="1106" ht="12.75">
      <c r="H1106" s="96"/>
    </row>
    <row r="1107" ht="12.75">
      <c r="H1107" s="96"/>
    </row>
    <row r="1108" ht="12.75">
      <c r="H1108" s="96"/>
    </row>
    <row r="1109" ht="12.75">
      <c r="H1109" s="96"/>
    </row>
    <row r="1110" ht="12.75">
      <c r="H1110" s="96"/>
    </row>
    <row r="1111" ht="12.75">
      <c r="H1111" s="96"/>
    </row>
    <row r="1112" ht="12.75">
      <c r="H1112" s="96"/>
    </row>
    <row r="1113" ht="12.75">
      <c r="H1113" s="96"/>
    </row>
    <row r="1114" ht="12.75">
      <c r="H1114" s="96"/>
    </row>
    <row r="1115" ht="12.75">
      <c r="H1115" s="96"/>
    </row>
    <row r="1116" ht="12.75">
      <c r="H1116" s="96"/>
    </row>
    <row r="1117" ht="12.75">
      <c r="H1117" s="96"/>
    </row>
    <row r="1118" ht="12.75">
      <c r="H1118" s="96"/>
    </row>
    <row r="1119" ht="12.75">
      <c r="H1119" s="96"/>
    </row>
    <row r="1120" ht="12.75">
      <c r="H1120" s="96"/>
    </row>
    <row r="1121" ht="12.75">
      <c r="H1121" s="96"/>
    </row>
    <row r="1122" ht="12.75">
      <c r="H1122" s="96"/>
    </row>
    <row r="1123" ht="12.75">
      <c r="H1123" s="96"/>
    </row>
    <row r="1124" ht="12.75">
      <c r="H1124" s="96"/>
    </row>
    <row r="1125" ht="12.75">
      <c r="H1125" s="96"/>
    </row>
    <row r="1126" ht="12.75">
      <c r="H1126" s="96"/>
    </row>
    <row r="1127" ht="12.75">
      <c r="H1127" s="96"/>
    </row>
    <row r="1128" ht="12.75">
      <c r="H1128" s="96"/>
    </row>
    <row r="1129" ht="12.75">
      <c r="H1129" s="96"/>
    </row>
    <row r="1130" ht="12.75">
      <c r="H1130" s="96"/>
    </row>
    <row r="1131" ht="12.75">
      <c r="H1131" s="96"/>
    </row>
    <row r="1132" ht="12.75">
      <c r="H1132" s="96"/>
    </row>
    <row r="1133" ht="12.75">
      <c r="H1133" s="96"/>
    </row>
    <row r="1134" ht="12.75">
      <c r="H1134" s="96"/>
    </row>
    <row r="1135" ht="12.75">
      <c r="H1135" s="96"/>
    </row>
    <row r="1136" ht="12.75">
      <c r="H1136" s="96"/>
    </row>
    <row r="1137" ht="12.75">
      <c r="H1137" s="96"/>
    </row>
    <row r="1138" ht="12.75">
      <c r="H1138" s="96"/>
    </row>
    <row r="1139" ht="12.75">
      <c r="H1139" s="96"/>
    </row>
    <row r="1140" ht="12.75">
      <c r="H1140" s="96"/>
    </row>
    <row r="1141" ht="12.75">
      <c r="H1141" s="96"/>
    </row>
    <row r="1142" ht="12.75">
      <c r="H1142" s="96"/>
    </row>
    <row r="1143" ht="12.75">
      <c r="H1143" s="96"/>
    </row>
    <row r="1144" ht="12.75">
      <c r="H1144" s="96"/>
    </row>
    <row r="1145" ht="12.75">
      <c r="H1145" s="96"/>
    </row>
    <row r="1146" ht="12.75">
      <c r="H1146" s="96"/>
    </row>
    <row r="1147" ht="12.75">
      <c r="H1147" s="96"/>
    </row>
    <row r="1148" ht="12.75">
      <c r="H1148" s="96"/>
    </row>
    <row r="1149" ht="12.75">
      <c r="H1149" s="96"/>
    </row>
    <row r="1150" ht="12.75">
      <c r="H1150" s="96"/>
    </row>
    <row r="1151" ht="12.75">
      <c r="H1151" s="96"/>
    </row>
    <row r="1152" ht="12.75">
      <c r="H1152" s="96"/>
    </row>
    <row r="1153" ht="12.75">
      <c r="H1153" s="96"/>
    </row>
    <row r="1154" ht="12.75">
      <c r="H1154" s="96"/>
    </row>
    <row r="1155" ht="12.75">
      <c r="H1155" s="96"/>
    </row>
    <row r="1156" ht="12.75">
      <c r="H1156" s="96"/>
    </row>
    <row r="1157" ht="12.75">
      <c r="H1157" s="96"/>
    </row>
    <row r="1158" ht="12.75">
      <c r="H1158" s="96"/>
    </row>
    <row r="1159" ht="12.75">
      <c r="H1159" s="96"/>
    </row>
    <row r="1160" ht="12.75">
      <c r="H1160" s="96"/>
    </row>
    <row r="1161" ht="12.75">
      <c r="H1161" s="96"/>
    </row>
    <row r="1162" ht="12.75">
      <c r="H1162" s="96"/>
    </row>
    <row r="1163" ht="12.75">
      <c r="H1163" s="96"/>
    </row>
    <row r="1164" ht="12.75">
      <c r="H1164" s="96"/>
    </row>
    <row r="1165" ht="12.75">
      <c r="H1165" s="96"/>
    </row>
    <row r="1166" ht="12.75">
      <c r="H1166" s="96"/>
    </row>
    <row r="1167" ht="12.75">
      <c r="H1167" s="96"/>
    </row>
    <row r="1168" ht="12.75">
      <c r="H1168" s="96"/>
    </row>
    <row r="1169" ht="12.75">
      <c r="H1169" s="96"/>
    </row>
    <row r="1170" ht="12.75">
      <c r="H1170" s="96"/>
    </row>
    <row r="1171" ht="12.75">
      <c r="H1171" s="96"/>
    </row>
    <row r="1172" ht="12.75">
      <c r="H1172" s="96"/>
    </row>
    <row r="1173" ht="12.75">
      <c r="H1173" s="96"/>
    </row>
    <row r="1174" ht="12.75">
      <c r="H1174" s="96"/>
    </row>
    <row r="1175" ht="12.75">
      <c r="H1175" s="96"/>
    </row>
    <row r="1176" ht="12.75">
      <c r="H1176" s="96"/>
    </row>
    <row r="1177" ht="12.75">
      <c r="H1177" s="96"/>
    </row>
    <row r="1178" ht="12.75">
      <c r="H1178" s="96"/>
    </row>
    <row r="1179" ht="12.75">
      <c r="H1179" s="96"/>
    </row>
    <row r="1180" ht="12.75">
      <c r="H1180" s="96"/>
    </row>
    <row r="1181" ht="12.75">
      <c r="H1181" s="96"/>
    </row>
    <row r="1182" ht="12.75">
      <c r="H1182" s="96"/>
    </row>
    <row r="1183" ht="12.75">
      <c r="H1183" s="96"/>
    </row>
    <row r="1184" ht="12.75">
      <c r="H1184" s="96"/>
    </row>
    <row r="1185" ht="12.75">
      <c r="H1185" s="96"/>
    </row>
    <row r="1186" ht="12.75">
      <c r="H1186" s="96"/>
    </row>
    <row r="1187" ht="12.75">
      <c r="H1187" s="96"/>
    </row>
    <row r="1188" ht="12.75">
      <c r="H1188" s="96"/>
    </row>
    <row r="1189" ht="12.75">
      <c r="H1189" s="96"/>
    </row>
    <row r="1190" ht="12.75">
      <c r="H1190" s="96"/>
    </row>
    <row r="1191" ht="12.75">
      <c r="H1191" s="96"/>
    </row>
    <row r="1192" ht="12.75">
      <c r="H1192" s="96"/>
    </row>
    <row r="1193" ht="12.75">
      <c r="H1193" s="96"/>
    </row>
    <row r="1194" ht="12.75">
      <c r="H1194" s="96"/>
    </row>
    <row r="1195" ht="12.75">
      <c r="H1195" s="96"/>
    </row>
    <row r="1196" ht="12.75">
      <c r="H1196" s="96"/>
    </row>
    <row r="1197" ht="12.75">
      <c r="H1197" s="96"/>
    </row>
    <row r="1198" ht="12.75">
      <c r="H1198" s="96"/>
    </row>
    <row r="1199" ht="12.75">
      <c r="H1199" s="96"/>
    </row>
    <row r="1200" ht="12.75">
      <c r="H1200" s="96"/>
    </row>
    <row r="1201" ht="12.75">
      <c r="H1201" s="96"/>
    </row>
    <row r="1202" ht="12.75">
      <c r="H1202" s="96"/>
    </row>
    <row r="1203" ht="12.75">
      <c r="H1203" s="96"/>
    </row>
    <row r="1204" ht="12.75">
      <c r="H1204" s="96"/>
    </row>
    <row r="1205" ht="12.75">
      <c r="H1205" s="96"/>
    </row>
    <row r="1206" ht="12.75">
      <c r="H1206" s="96"/>
    </row>
    <row r="1207" ht="12.75">
      <c r="H1207" s="96"/>
    </row>
    <row r="1208" ht="12.75">
      <c r="H1208" s="96"/>
    </row>
    <row r="1209" ht="12.75">
      <c r="H1209" s="96"/>
    </row>
    <row r="1210" ht="12.75">
      <c r="H1210" s="96"/>
    </row>
    <row r="1211" ht="12.75">
      <c r="H1211" s="96"/>
    </row>
    <row r="1212" ht="12.75">
      <c r="H1212" s="96"/>
    </row>
    <row r="1213" ht="12.75">
      <c r="H1213" s="96"/>
    </row>
    <row r="1214" ht="12.75">
      <c r="H1214" s="96"/>
    </row>
    <row r="1215" ht="12.75">
      <c r="H1215" s="96"/>
    </row>
    <row r="1216" ht="12.75">
      <c r="H1216" s="96"/>
    </row>
    <row r="1217" ht="12.75">
      <c r="H1217" s="96"/>
    </row>
    <row r="1218" ht="12.75">
      <c r="H1218" s="96"/>
    </row>
    <row r="1219" ht="12.75">
      <c r="H1219" s="96"/>
    </row>
    <row r="1220" ht="12.75">
      <c r="H1220" s="96"/>
    </row>
    <row r="1221" ht="12.75">
      <c r="H1221" s="96"/>
    </row>
    <row r="1222" ht="12.75">
      <c r="H1222" s="96"/>
    </row>
    <row r="1223" ht="12.75">
      <c r="H1223" s="96"/>
    </row>
    <row r="1224" ht="12.75">
      <c r="H1224" s="96"/>
    </row>
    <row r="1225" ht="12.75">
      <c r="H1225" s="96"/>
    </row>
    <row r="1226" ht="12.75">
      <c r="H1226" s="96"/>
    </row>
    <row r="1227" ht="12.75">
      <c r="H1227" s="96"/>
    </row>
    <row r="1228" ht="12.75">
      <c r="H1228" s="96"/>
    </row>
    <row r="1229" ht="12.75">
      <c r="H1229" s="96"/>
    </row>
    <row r="1230" ht="12.75">
      <c r="H1230" s="96"/>
    </row>
    <row r="1231" ht="12.75">
      <c r="H1231" s="96"/>
    </row>
    <row r="1232" ht="12.75">
      <c r="H1232" s="96"/>
    </row>
    <row r="1233" ht="12.75">
      <c r="H1233" s="96"/>
    </row>
    <row r="1234" ht="12.75">
      <c r="H1234" s="96"/>
    </row>
    <row r="1235" ht="12.75">
      <c r="H1235" s="96"/>
    </row>
    <row r="1236" ht="12.75">
      <c r="H1236" s="96"/>
    </row>
    <row r="1237" ht="12.75">
      <c r="H1237" s="96"/>
    </row>
    <row r="1238" ht="12.75">
      <c r="H1238" s="96"/>
    </row>
    <row r="1239" ht="12.75">
      <c r="H1239" s="96"/>
    </row>
    <row r="1240" ht="12.75">
      <c r="H1240" s="96"/>
    </row>
    <row r="1241" ht="12.75">
      <c r="H1241" s="96"/>
    </row>
    <row r="1242" ht="12.75">
      <c r="H1242" s="96"/>
    </row>
    <row r="1243" ht="12.75">
      <c r="H1243" s="96"/>
    </row>
    <row r="1244" ht="12.75">
      <c r="H1244" s="96"/>
    </row>
    <row r="1245" ht="12.75">
      <c r="H1245" s="96"/>
    </row>
    <row r="1246" ht="12.75">
      <c r="H1246" s="96"/>
    </row>
    <row r="1247" ht="12.75">
      <c r="H1247" s="96"/>
    </row>
    <row r="1248" ht="12.75">
      <c r="H1248" s="96"/>
    </row>
    <row r="1249" ht="12.75">
      <c r="H1249" s="96"/>
    </row>
    <row r="1250" ht="12.75">
      <c r="H1250" s="96"/>
    </row>
    <row r="1251" ht="12.75">
      <c r="H1251" s="96"/>
    </row>
    <row r="1252" ht="12.75">
      <c r="H1252" s="96"/>
    </row>
    <row r="1253" ht="12.75">
      <c r="H1253" s="96"/>
    </row>
    <row r="1254" ht="12.75">
      <c r="H1254" s="96"/>
    </row>
    <row r="1255" ht="12.75">
      <c r="H1255" s="96"/>
    </row>
    <row r="1256" ht="12.75">
      <c r="H1256" s="96"/>
    </row>
    <row r="1257" ht="12.75">
      <c r="H1257" s="96"/>
    </row>
    <row r="1258" ht="12.75">
      <c r="H1258" s="96"/>
    </row>
    <row r="1259" ht="12.75">
      <c r="H1259" s="96"/>
    </row>
    <row r="1260" ht="12.75">
      <c r="H1260" s="96"/>
    </row>
    <row r="1261" ht="12.75">
      <c r="H1261" s="96"/>
    </row>
    <row r="1262" ht="12.75">
      <c r="H1262" s="96"/>
    </row>
    <row r="1263" ht="12.75">
      <c r="H1263" s="96"/>
    </row>
    <row r="1264" ht="12.75">
      <c r="H1264" s="96"/>
    </row>
    <row r="1265" ht="12.75">
      <c r="H1265" s="96"/>
    </row>
    <row r="1266" ht="12.75">
      <c r="H1266" s="96"/>
    </row>
    <row r="1267" ht="12.75">
      <c r="H1267" s="96"/>
    </row>
    <row r="1268" ht="12.75">
      <c r="H1268" s="96"/>
    </row>
    <row r="1269" ht="12.75">
      <c r="H1269" s="96"/>
    </row>
    <row r="1270" ht="12.75">
      <c r="H1270" s="96"/>
    </row>
    <row r="1271" ht="12.75">
      <c r="H1271" s="96"/>
    </row>
    <row r="1272" ht="12.75">
      <c r="H1272" s="96"/>
    </row>
    <row r="1273" ht="12.75">
      <c r="H1273" s="96"/>
    </row>
    <row r="1274" ht="12.75">
      <c r="H1274" s="96"/>
    </row>
    <row r="1275" ht="12.75">
      <c r="H1275" s="96"/>
    </row>
    <row r="1276" ht="12.75">
      <c r="H1276" s="96"/>
    </row>
    <row r="1277" ht="12.75">
      <c r="H1277" s="96"/>
    </row>
    <row r="1278" ht="12.75">
      <c r="H1278" s="96"/>
    </row>
    <row r="1279" ht="12.75">
      <c r="H1279" s="96"/>
    </row>
    <row r="1280" ht="12.75">
      <c r="H1280" s="96"/>
    </row>
    <row r="1281" ht="12.75">
      <c r="H1281" s="96"/>
    </row>
    <row r="1282" ht="12.75">
      <c r="H1282" s="96"/>
    </row>
    <row r="1283" ht="12.75">
      <c r="H1283" s="96"/>
    </row>
    <row r="1284" ht="12.75">
      <c r="H1284" s="96"/>
    </row>
    <row r="1285" ht="12.75">
      <c r="H1285" s="96"/>
    </row>
    <row r="1286" ht="12.75">
      <c r="H1286" s="96"/>
    </row>
    <row r="1287" ht="12.75">
      <c r="H1287" s="96"/>
    </row>
    <row r="1288" ht="12.75">
      <c r="H1288" s="96"/>
    </row>
    <row r="1289" ht="12.75">
      <c r="H1289" s="96"/>
    </row>
    <row r="1290" ht="12.75">
      <c r="H1290" s="96"/>
    </row>
    <row r="1291" ht="12.75">
      <c r="H1291" s="96"/>
    </row>
    <row r="1292" ht="12.75">
      <c r="H1292" s="96"/>
    </row>
    <row r="1293" ht="12.75">
      <c r="H1293" s="96"/>
    </row>
    <row r="1294" ht="12.75">
      <c r="H1294" s="96"/>
    </row>
    <row r="1295" ht="12.75">
      <c r="H1295" s="96"/>
    </row>
    <row r="1296" ht="12.75">
      <c r="H1296" s="96"/>
    </row>
    <row r="1297" ht="12.75">
      <c r="H1297" s="96"/>
    </row>
    <row r="1298" ht="12.75">
      <c r="H1298" s="96"/>
    </row>
    <row r="1299" ht="12.75">
      <c r="H1299" s="96"/>
    </row>
    <row r="1300" ht="12.75">
      <c r="H1300" s="96"/>
    </row>
    <row r="1301" ht="12.75">
      <c r="H1301" s="96"/>
    </row>
    <row r="1302" ht="12.75">
      <c r="H1302" s="96"/>
    </row>
    <row r="1303" ht="12.75">
      <c r="H1303" s="96"/>
    </row>
    <row r="1304" ht="12.75">
      <c r="H1304" s="96"/>
    </row>
    <row r="1305" ht="12.75">
      <c r="H1305" s="96"/>
    </row>
    <row r="1306" ht="12.75">
      <c r="H1306" s="96"/>
    </row>
    <row r="1307" ht="12.75">
      <c r="H1307" s="96"/>
    </row>
    <row r="1308" ht="12.75">
      <c r="H1308" s="96"/>
    </row>
    <row r="1309" ht="12.75">
      <c r="H1309" s="96"/>
    </row>
    <row r="1310" ht="12.75">
      <c r="H1310" s="96"/>
    </row>
    <row r="1311" ht="12.75">
      <c r="H1311" s="96"/>
    </row>
    <row r="1312" ht="12.75">
      <c r="H1312" s="96"/>
    </row>
    <row r="1313" ht="12.75">
      <c r="H1313" s="96"/>
    </row>
    <row r="1314" ht="12.75">
      <c r="H1314" s="96"/>
    </row>
    <row r="1315" ht="12.75">
      <c r="H1315" s="96"/>
    </row>
    <row r="1316" ht="12.75">
      <c r="H1316" s="96"/>
    </row>
    <row r="1317" ht="12.75">
      <c r="H1317" s="96"/>
    </row>
    <row r="1318" ht="12.75">
      <c r="H1318" s="96"/>
    </row>
    <row r="1319" ht="12.75">
      <c r="H1319" s="96"/>
    </row>
    <row r="1320" ht="12.75">
      <c r="H1320" s="96"/>
    </row>
    <row r="1321" ht="12.75">
      <c r="H1321" s="96"/>
    </row>
    <row r="1322" ht="12.75">
      <c r="H1322" s="96"/>
    </row>
    <row r="1323" ht="12.75">
      <c r="H1323" s="96"/>
    </row>
    <row r="1324" ht="12.75">
      <c r="H1324" s="96"/>
    </row>
    <row r="1325" ht="12.75">
      <c r="H1325" s="96"/>
    </row>
    <row r="1326" ht="12.75">
      <c r="H1326" s="96"/>
    </row>
    <row r="1327" ht="12.75">
      <c r="H1327" s="96"/>
    </row>
    <row r="1328" ht="12.75">
      <c r="H1328" s="96"/>
    </row>
    <row r="1329" ht="12.75">
      <c r="H1329" s="96"/>
    </row>
    <row r="1330" ht="12.75">
      <c r="H1330" s="96"/>
    </row>
    <row r="1331" ht="12.75">
      <c r="H1331" s="96"/>
    </row>
    <row r="1332" ht="12.75">
      <c r="H1332" s="96"/>
    </row>
    <row r="1333" ht="12.75">
      <c r="H1333" s="96"/>
    </row>
    <row r="1334" ht="12.75">
      <c r="H1334" s="96"/>
    </row>
    <row r="1335" ht="12.75">
      <c r="H1335" s="96"/>
    </row>
    <row r="1336" ht="12.75">
      <c r="H1336" s="96"/>
    </row>
    <row r="1337" ht="12.75">
      <c r="H1337" s="96"/>
    </row>
    <row r="1338" ht="12.75">
      <c r="H1338" s="96"/>
    </row>
    <row r="1339" ht="12.75">
      <c r="H1339" s="96"/>
    </row>
    <row r="1340" ht="12.75">
      <c r="H1340" s="96"/>
    </row>
    <row r="1341" ht="12.75">
      <c r="H1341" s="96"/>
    </row>
  </sheetData>
  <sheetProtection/>
  <mergeCells count="6">
    <mergeCell ref="G1:G2"/>
    <mergeCell ref="I1:I2"/>
    <mergeCell ref="H1:H2"/>
    <mergeCell ref="C267:D267"/>
    <mergeCell ref="A1:C1"/>
    <mergeCell ref="D1:D2"/>
  </mergeCells>
  <printOptions horizontalCentered="1"/>
  <pageMargins left="0.7874015748031497" right="0.7874015748031497" top="1.0236220472440944" bottom="1.0236220472440944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styczeń-grudzień 2010 roku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WSTEC</cp:lastModifiedBy>
  <cp:lastPrinted>2011-02-25T10:54:20Z</cp:lastPrinted>
  <dcterms:created xsi:type="dcterms:W3CDTF">1997-02-26T13:46:56Z</dcterms:created>
  <dcterms:modified xsi:type="dcterms:W3CDTF">2011-03-02T07:48:09Z</dcterms:modified>
  <cp:category/>
  <cp:version/>
  <cp:contentType/>
  <cp:contentStatus/>
</cp:coreProperties>
</file>