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Wykreowanieśródmieścia" sheetId="1" r:id="rId1"/>
    <sheet name="Rozwójosiedli" sheetId="2" r:id="rId2"/>
    <sheet name="System komunikacyjny" sheetId="3" r:id="rId3"/>
    <sheet name="WaloryuzdrowiskoweInowr_" sheetId="4" r:id="rId4"/>
    <sheet name="Zarządzanie przestrzenią" sheetId="5" r:id="rId5"/>
    <sheet name="Wspieranieaktywnościzaw_" sheetId="6" r:id="rId6"/>
    <sheet name="Usługinarzeczmieszk_" sheetId="7" r:id="rId7"/>
    <sheet name="Inowrocławskierodziny" sheetId="8" r:id="rId8"/>
    <sheet name="Poprawabezpieczeństwa" sheetId="9" r:id="rId9"/>
    <sheet name="Kultura" sheetId="10" r:id="rId10"/>
    <sheet name="Promocjazdrowia" sheetId="11" r:id="rId11"/>
    <sheet name="Wzrostpotencjałuekonom_" sheetId="12" r:id="rId12"/>
    <sheet name="Turystyka" sheetId="13" r:id="rId13"/>
    <sheet name="Współpracaregionalna" sheetId="14" r:id="rId14"/>
  </sheets>
  <definedNames/>
  <calcPr fullCalcOnLoad="1"/>
</workbook>
</file>

<file path=xl/sharedStrings.xml><?xml version="1.0" encoding="utf-8"?>
<sst xmlns="http://schemas.openxmlformats.org/spreadsheetml/2006/main" count="462" uniqueCount="254">
  <si>
    <t>Priorytet pierwszy</t>
  </si>
  <si>
    <t xml:space="preserve">                                  Wykreowanie śródmieścia Inowrocławia</t>
  </si>
  <si>
    <t>Źródła finansowania</t>
  </si>
  <si>
    <t>Lp</t>
  </si>
  <si>
    <t>Nazwa zadania</t>
  </si>
  <si>
    <t>Wartość zadania</t>
  </si>
  <si>
    <t>Okres realizacji</t>
  </si>
  <si>
    <t>Budżet</t>
  </si>
  <si>
    <t>W,NFOŚiGW</t>
  </si>
  <si>
    <t>F. strukt.</t>
  </si>
  <si>
    <t>Inne</t>
  </si>
  <si>
    <t>Uwagi</t>
  </si>
  <si>
    <t>Sieć wodociągowa w ul.</t>
  </si>
  <si>
    <t>PWiK</t>
  </si>
  <si>
    <t>Kr. Jadwigi</t>
  </si>
  <si>
    <t>Remont chodników na skwerze Jana Pawła II</t>
  </si>
  <si>
    <t>Utrzymanie czystości i zieleni w mieście</t>
  </si>
  <si>
    <t>Organizacja konkursu</t>
  </si>
  <si>
    <t>MISTER BUDOWNICTWA</t>
  </si>
  <si>
    <t>RAZEM</t>
  </si>
  <si>
    <t>Razem</t>
  </si>
  <si>
    <r>
      <t xml:space="preserve">  </t>
    </r>
    <r>
      <rPr>
        <b/>
        <u val="single"/>
        <sz val="16"/>
        <color indexed="8"/>
        <rFont val="Times New Roman"/>
        <family val="1"/>
      </rPr>
      <t>Sfera przestrzenna, ekologiczna i infrastruktury technicznej.</t>
    </r>
  </si>
  <si>
    <t>Rozwój osiedli</t>
  </si>
  <si>
    <t xml:space="preserve">Sieć wodociągowa w ul. </t>
  </si>
  <si>
    <t>Narutowicza od ul. Roosevelta</t>
  </si>
  <si>
    <t>Kont. Z 2003</t>
  </si>
  <si>
    <t>do ul. Kr. Jadwigi</t>
  </si>
  <si>
    <t>Jacewskiej od ul. Toruńskiej</t>
  </si>
  <si>
    <t>do ul. Działowej</t>
  </si>
  <si>
    <t>Legalizacja liczników</t>
  </si>
  <si>
    <t>ZEC</t>
  </si>
  <si>
    <t>ciepła</t>
  </si>
  <si>
    <t>Zakup i montaż instalacji ciągłego</t>
  </si>
  <si>
    <t>pomiaru stężeń zanieczyszczeń</t>
  </si>
  <si>
    <t>na kominie</t>
  </si>
  <si>
    <t>Kompleksowa modernizacja</t>
  </si>
  <si>
    <t>kotłów WR-25 - 2 szt.</t>
  </si>
  <si>
    <t>Przyłączenie nowych odbiorców</t>
  </si>
  <si>
    <t>do miejskiej sieci</t>
  </si>
  <si>
    <t>ciepłowniczej</t>
  </si>
  <si>
    <t xml:space="preserve">Modernizacja węzłów </t>
  </si>
  <si>
    <t xml:space="preserve">hydroelewatorowych na </t>
  </si>
  <si>
    <t>wymiennikowe</t>
  </si>
  <si>
    <t xml:space="preserve">Modernizacja miejskiej sieci </t>
  </si>
  <si>
    <t>ciepłowniczej- wymiana sieci w technologii</t>
  </si>
  <si>
    <t>tradycyjnej na preizolowaną</t>
  </si>
  <si>
    <t>Modernizacja wieży ciśnień</t>
  </si>
  <si>
    <t>Sieć kanalizacyjna w ul. Kr. Jadwigi</t>
  </si>
  <si>
    <t xml:space="preserve">Kanalizacja rozdzielcza w ul. </t>
  </si>
  <si>
    <t>Świętokrzyskiej</t>
  </si>
  <si>
    <t>Kanalizacja sanitarna</t>
  </si>
  <si>
    <t>w ul. Jacewskiej</t>
  </si>
  <si>
    <t>Kanalizacja sanitarna w</t>
  </si>
  <si>
    <t>ul. Sikorskiego</t>
  </si>
  <si>
    <t>GFOŚiGW</t>
  </si>
  <si>
    <t>Budowa kanalizacji deszczowej</t>
  </si>
  <si>
    <t>Realizacja programów segregacji</t>
  </si>
  <si>
    <t>odpadów</t>
  </si>
  <si>
    <t>Dozbrajanie sieci wodociągowej zgodnie</t>
  </si>
  <si>
    <t>planami zagospodarowania</t>
  </si>
  <si>
    <t>Kanalizacja sanitarna - osiedle przy</t>
  </si>
  <si>
    <t>ul. Szymborskiej</t>
  </si>
  <si>
    <t>Sieć kanalizacji sanitarnej wraz z</t>
  </si>
  <si>
    <t xml:space="preserve">przepompownią P3 w rejonie </t>
  </si>
  <si>
    <t>ul. Jacewskiej</t>
  </si>
  <si>
    <t xml:space="preserve">Sieć kanalizacji sanitarnej </t>
  </si>
  <si>
    <t>w ul. Rąbińskiej</t>
  </si>
  <si>
    <t>ul. Sikorskiego 18/20 - termorenowacja</t>
  </si>
  <si>
    <t>podłączenia do miejskiej sieci</t>
  </si>
  <si>
    <t>PGKiM</t>
  </si>
  <si>
    <t>cieplnej</t>
  </si>
  <si>
    <t>Budowa budynku socjalnego</t>
  </si>
  <si>
    <t>przy al.. 800-lecia</t>
  </si>
  <si>
    <t>Dotacje dla mieszkańców</t>
  </si>
  <si>
    <t>z tytułu zmiany źródeł ogrzewania</t>
  </si>
  <si>
    <t>Zagospodarowanie zielenią parkowa</t>
  </si>
  <si>
    <t>terenu przy ul. Staropoznańskiej</t>
  </si>
  <si>
    <t>(kontynuacja)</t>
  </si>
  <si>
    <t>Utrzymanie urządzeń melioracji</t>
  </si>
  <si>
    <t>wodnych</t>
  </si>
  <si>
    <t>Konserwacja i rekultywacja</t>
  </si>
  <si>
    <t>urządzeń melioracyjnych</t>
  </si>
  <si>
    <t>Regionalny nadnotecki system utylizacji odpadów stałych z odzyskiem energii odnawialnych – odzysk energii odnawialnych z instalacji oczyszczania ścieków i ZUOK</t>
  </si>
  <si>
    <t>Przebudowa oczyszczalni ścieków</t>
  </si>
  <si>
    <t>Regionalny nadnotecki system utylizacji odpadów stałych z odzyskiem energii odnawialnych –  Zakład Utylizacji Odpadów Komunalnych</t>
  </si>
  <si>
    <t>Budowa sortowni odpadów</t>
  </si>
  <si>
    <t>komunalnych</t>
  </si>
  <si>
    <t>Budowa kwatery KW-2</t>
  </si>
  <si>
    <t>Zakup urządzeń dla Zakładu Utylizacji</t>
  </si>
  <si>
    <t>Odpadów Komunalnych</t>
  </si>
  <si>
    <t>Miejski system komunikacyjny</t>
  </si>
  <si>
    <t>Modernizacja ul. Bpa</t>
  </si>
  <si>
    <t>Laubitza</t>
  </si>
  <si>
    <t xml:space="preserve">Budowa obwodnicy- </t>
  </si>
  <si>
    <t>koncepcja</t>
  </si>
  <si>
    <t>Likwidacja barier na drogach</t>
  </si>
  <si>
    <t>gminnych</t>
  </si>
  <si>
    <t>Modernizacja ulic Jacewska-</t>
  </si>
  <si>
    <t>Działowa</t>
  </si>
  <si>
    <t xml:space="preserve">Modernizacja taboru </t>
  </si>
  <si>
    <t>komunikacji zbiorowej</t>
  </si>
  <si>
    <t>MPK</t>
  </si>
  <si>
    <t>Budowa  ul. M. Reja</t>
  </si>
  <si>
    <t>Budowa ulic S. Szenica-</t>
  </si>
  <si>
    <t>P. Bartoszcze</t>
  </si>
  <si>
    <t>Budowa ul. J. Szancera</t>
  </si>
  <si>
    <t>Budowa ul. Kazimierza</t>
  </si>
  <si>
    <t>Sprawiedliwego</t>
  </si>
  <si>
    <t>Budowa ul. B. Prusa</t>
  </si>
  <si>
    <t>Budowa ul. E. Orzeszkowej</t>
  </si>
  <si>
    <t>Budowa ul. Nizinnej</t>
  </si>
  <si>
    <t>Budowa ul. Ogrodowej</t>
  </si>
  <si>
    <t>Budowa ul. Jaśminowej</t>
  </si>
  <si>
    <t>Kujawskiego</t>
  </si>
  <si>
    <t>Budowa ul. 59 Pułku Piechoty</t>
  </si>
  <si>
    <t>Budowa ul. A. Asnyka</t>
  </si>
  <si>
    <t>Budowa ul. A. Dybalskiego</t>
  </si>
  <si>
    <t>Budowa ul. Rodu Czaplów</t>
  </si>
  <si>
    <t>Budowa ul. Bartka Nowaka</t>
  </si>
  <si>
    <t xml:space="preserve">Budowa ul. Bolesława </t>
  </si>
  <si>
    <t>Śmiałego</t>
  </si>
  <si>
    <t>Budowa ul. Malinowej</t>
  </si>
  <si>
    <t>Budowa ul. Wojska Polskiego</t>
  </si>
  <si>
    <t>TBS</t>
  </si>
  <si>
    <t>Wielkiego</t>
  </si>
  <si>
    <t>Budowa chodników os. Rąbin</t>
  </si>
  <si>
    <t xml:space="preserve">Droga </t>
  </si>
  <si>
    <t>do budynku mieszkalnego</t>
  </si>
  <si>
    <t>ul. Szymborska</t>
  </si>
  <si>
    <t>Budowa ul. Wiejskiej</t>
  </si>
  <si>
    <t>Budowa łącznika Wojska</t>
  </si>
  <si>
    <t>Polskiego- Staszica</t>
  </si>
  <si>
    <t>Walory uzdrowiskowe Inowrocławia</t>
  </si>
  <si>
    <t xml:space="preserve">Budowa kompleksu rekreacyjnyego </t>
  </si>
  <si>
    <t>na terenie tężni solankowej</t>
  </si>
  <si>
    <t xml:space="preserve">Przebudowa alejek  w Parku </t>
  </si>
  <si>
    <t xml:space="preserve">Solankowym wraz z budową </t>
  </si>
  <si>
    <t>ścieżek rowerowych</t>
  </si>
  <si>
    <t xml:space="preserve">Utrzymanie Parku </t>
  </si>
  <si>
    <t>Solankowego i infrastruktury</t>
  </si>
  <si>
    <t>technicznej</t>
  </si>
  <si>
    <t xml:space="preserve">    Zarządzanie przestrzenią</t>
  </si>
  <si>
    <t>Miejscowy plan zagospodarowania</t>
  </si>
  <si>
    <t>w rejonie Niepodleg.Szarych Szeregów</t>
  </si>
  <si>
    <t>W. Polskiego, Kleeberga,Wierzbińskiego</t>
  </si>
  <si>
    <t>w rejonie ul. Pokojowej, Mątewskiej,</t>
  </si>
  <si>
    <t>Spornego</t>
  </si>
  <si>
    <t>Miejscowy plan zagospodarowania w</t>
  </si>
  <si>
    <t>rejonie ul.Cegielnej, Św. Ducha, Jacewskiej</t>
  </si>
  <si>
    <t>Średniej,Laubitza,Andrzeja,Marulewskiej</t>
  </si>
  <si>
    <t>Miejscowy plan zagospodarowania przestrz.</t>
  </si>
  <si>
    <t>w ul. Poznańskiej,Transportowca,Reymonta</t>
  </si>
  <si>
    <t>Szymborskiej,Dybalskiego, Pogodnej</t>
  </si>
  <si>
    <t>Miejscowy plan zagospodarowania przest.</t>
  </si>
  <si>
    <t>w zakresie terenu położ.przy ul.</t>
  </si>
  <si>
    <t>Niemojewskich</t>
  </si>
  <si>
    <t>Zagospodarowanie terenu w rejonie</t>
  </si>
  <si>
    <t>ulicy Bagiennej</t>
  </si>
  <si>
    <t>dla obszaru przyleg. do ul. Bagiennej oraz</t>
  </si>
  <si>
    <t>linii kolejowej Gdynia-Katowice</t>
  </si>
  <si>
    <t>w rejonie ul.Fabrycznej dla terenu IZCh I</t>
  </si>
  <si>
    <t>w rejonie ul. Mątewskiej dla terenu IZCh II</t>
  </si>
  <si>
    <t xml:space="preserve">zmiana planu dla obszaru ul. Marcinkowskiego </t>
  </si>
  <si>
    <t>w rejonie ul. Wierzbińskiego dla</t>
  </si>
  <si>
    <t>cz. Dz. Nr 57/1</t>
  </si>
  <si>
    <t>w rejonie ul. Szymborskiej, Marulewskiej</t>
  </si>
  <si>
    <t>dla terenu "11MW"</t>
  </si>
  <si>
    <t>w rejonie ul. Marulewskiej,Kątnej,Długiej</t>
  </si>
  <si>
    <t>Lipowej dla ter. "8MN","12MN", "011KD"</t>
  </si>
  <si>
    <t>Miejscowy plan zagospodarowania przest. W</t>
  </si>
  <si>
    <t>obrębie al.Niepodległości, Błażka,W.Polskiego</t>
  </si>
  <si>
    <t>oraz linii kolej. Gdynia-katowice przy Budowl.</t>
  </si>
  <si>
    <t>Priorytet drugi   Sfera społeczna</t>
  </si>
  <si>
    <t>Wspieranie aktywności zawodowej</t>
  </si>
  <si>
    <t>Zwiększenie dostępu do internetu</t>
  </si>
  <si>
    <t xml:space="preserve">i informacji dla mieszkańców </t>
  </si>
  <si>
    <t>Dzielnic Inowrocławia i kuracjuszy</t>
  </si>
  <si>
    <t>Szkolenie dla</t>
  </si>
  <si>
    <t>rodzin zastępczych</t>
  </si>
  <si>
    <t>Młody przedsiębiorca-</t>
  </si>
  <si>
    <t>konkurs dla młodzieży</t>
  </si>
  <si>
    <t>szkolnej</t>
  </si>
  <si>
    <t xml:space="preserve">Konkurs dla młodzieży </t>
  </si>
  <si>
    <t>Usługi realizowane na rzecz mieszkańców</t>
  </si>
  <si>
    <t>Przystąpienie miasta</t>
  </si>
  <si>
    <t>do kujawsko-pomorskiej</t>
  </si>
  <si>
    <t>sieci informacyjnej</t>
  </si>
  <si>
    <t>Modernizacja bazy</t>
  </si>
  <si>
    <t xml:space="preserve">technodydaktycznej </t>
  </si>
  <si>
    <t>szkół</t>
  </si>
  <si>
    <t>Inowrocławskie rodziny</t>
  </si>
  <si>
    <t>Utworzenie nowej świetlicy</t>
  </si>
  <si>
    <t>socjoterapeutycznej obejmującej</t>
  </si>
  <si>
    <t>teren Osiedla Nowego</t>
  </si>
  <si>
    <t>Utworzenie filii Domu</t>
  </si>
  <si>
    <t>Dziennego Pobytu</t>
  </si>
  <si>
    <t>Poprawa stanu bezpieczeństwa w mieście</t>
  </si>
  <si>
    <t>Zakup cyfrowych kamer</t>
  </si>
  <si>
    <t xml:space="preserve">wideo-10 szt wraz z montażem </t>
  </si>
  <si>
    <t>i oprzyrządowaniem</t>
  </si>
  <si>
    <t>Zakup fotoradaru dla</t>
  </si>
  <si>
    <t>Straży Miejskiej</t>
  </si>
  <si>
    <t>Zabezpieczenie materiałowo-</t>
  </si>
  <si>
    <t>techniczne obsługi fotoradarów</t>
  </si>
  <si>
    <t>na terenie Inowrocławia</t>
  </si>
  <si>
    <t>Utrzymanie i wyposażenie</t>
  </si>
  <si>
    <t>placów zabaw</t>
  </si>
  <si>
    <t>Oświetlenie terenów miasta</t>
  </si>
  <si>
    <t>Kultura</t>
  </si>
  <si>
    <t>Rewitalizacja murów</t>
  </si>
  <si>
    <t>miejskich z budową</t>
  </si>
  <si>
    <t>parkingu ul. Kilińskiego</t>
  </si>
  <si>
    <t>Modernizacja</t>
  </si>
  <si>
    <t>teatru miejskiego</t>
  </si>
  <si>
    <t xml:space="preserve">Rewitalizacja wieży </t>
  </si>
  <si>
    <t>ciśnień</t>
  </si>
  <si>
    <t>Promocja zdrowia i sportu</t>
  </si>
  <si>
    <t>Przebudowa krytej</t>
  </si>
  <si>
    <t>MGiP</t>
  </si>
  <si>
    <t>pływalni "Delfin"</t>
  </si>
  <si>
    <t>kontynuacja</t>
  </si>
  <si>
    <t>z 2003r.</t>
  </si>
  <si>
    <t>Przebudowa Stadionu</t>
  </si>
  <si>
    <t>Miejskiego nr 1</t>
  </si>
  <si>
    <t>Budowa Skate Parku</t>
  </si>
  <si>
    <t>W mieście Inowrocławiu</t>
  </si>
  <si>
    <t>Budowa sztucznego</t>
  </si>
  <si>
    <t>lodowiska</t>
  </si>
  <si>
    <t>Priorytet trzeci    Sfera gospodarcza</t>
  </si>
  <si>
    <t>Wzrost potencjału ekonomicznego Inowrocławia</t>
  </si>
  <si>
    <t xml:space="preserve">Udział w Targach </t>
  </si>
  <si>
    <t xml:space="preserve">Inwestycyjnych Miast </t>
  </si>
  <si>
    <t>Polskich INVESTICITY</t>
  </si>
  <si>
    <t>Organizacja Regionalnej Wystawy Gospodarczej "Region Inowrocławski</t>
  </si>
  <si>
    <t xml:space="preserve">Prezentuje" oraz </t>
  </si>
  <si>
    <t>Najlepszy Produkt Roku</t>
  </si>
  <si>
    <t>Promocja sektora</t>
  </si>
  <si>
    <t>MSP (internet, informatory</t>
  </si>
  <si>
    <t>wystawy gospodarcze)</t>
  </si>
  <si>
    <t>Turystyka</t>
  </si>
  <si>
    <t>Kompleks</t>
  </si>
  <si>
    <t>hotelowo-basenowy</t>
  </si>
  <si>
    <t>Udział w  Międzynarodowych</t>
  </si>
  <si>
    <t>Targach Turystycznych</t>
  </si>
  <si>
    <t>GLOB</t>
  </si>
  <si>
    <t xml:space="preserve">Udział w Międzynarodowym </t>
  </si>
  <si>
    <t>Salonie Turystycznym</t>
  </si>
  <si>
    <t>TOUR SALON</t>
  </si>
  <si>
    <t>Współpraca regionalna i międzynarodowa</t>
  </si>
  <si>
    <t>Udział w Międzynarodowych</t>
  </si>
  <si>
    <t>ITB Berlin</t>
  </si>
  <si>
    <t>Targach w Utrechcie</t>
  </si>
  <si>
    <t>poniesione</t>
  </si>
  <si>
    <t>w 2003r.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</si>
</sst>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1">
    <font>
      <sz val="10"/>
      <name val="Arial"/>
      <family val="0"/>
    </font>
    <font>
      <sz val="10"/>
      <color indexed="8"/>
      <name val="Arial"/>
      <family val="0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lbany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lbany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 horizontal="center"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3" xfId="0" applyAlignment="1">
      <alignment/>
    </xf>
    <xf numFmtId="0" fontId="1" fillId="0" borderId="4" xfId="0" applyAlignment="1">
      <alignment horizontal="center"/>
    </xf>
    <xf numFmtId="0" fontId="1" fillId="0" borderId="4" xfId="0" applyAlignment="1">
      <alignment/>
    </xf>
    <xf numFmtId="0" fontId="1" fillId="0" borderId="5" xfId="0" applyAlignment="1">
      <alignment horizontal="center"/>
    </xf>
    <xf numFmtId="0" fontId="5" fillId="0" borderId="6" xfId="0" applyAlignment="1">
      <alignment/>
    </xf>
    <xf numFmtId="0" fontId="1" fillId="0" borderId="5" xfId="0" applyAlignment="1">
      <alignment/>
    </xf>
    <xf numFmtId="0" fontId="6" fillId="0" borderId="4" xfId="0" applyAlignment="1">
      <alignment/>
    </xf>
    <xf numFmtId="0" fontId="1" fillId="0" borderId="7" xfId="0" applyAlignment="1">
      <alignment/>
    </xf>
    <xf numFmtId="0" fontId="1" fillId="0" borderId="7" xfId="0" applyAlignment="1">
      <alignment horizontal="center"/>
    </xf>
    <xf numFmtId="0" fontId="5" fillId="0" borderId="0" xfId="0" applyAlignment="1">
      <alignment/>
    </xf>
    <xf numFmtId="0" fontId="7" fillId="0" borderId="7" xfId="0" applyAlignment="1">
      <alignment horizontal="center"/>
    </xf>
    <xf numFmtId="0" fontId="1" fillId="0" borderId="8" xfId="0" applyAlignment="1">
      <alignment horizontal="center"/>
    </xf>
    <xf numFmtId="0" fontId="1" fillId="0" borderId="9" xfId="0" applyAlignment="1">
      <alignment/>
    </xf>
    <xf numFmtId="0" fontId="7" fillId="0" borderId="5" xfId="0" applyAlignment="1">
      <alignment/>
    </xf>
    <xf numFmtId="0" fontId="1" fillId="0" borderId="5" xfId="0" applyAlignment="1">
      <alignment/>
    </xf>
    <xf numFmtId="0" fontId="7" fillId="0" borderId="8" xfId="0" applyAlignment="1">
      <alignment horizontal="center"/>
    </xf>
    <xf numFmtId="0" fontId="1" fillId="0" borderId="8" xfId="0" applyAlignment="1">
      <alignment/>
    </xf>
    <xf numFmtId="0" fontId="7" fillId="0" borderId="7" xfId="0" applyAlignment="1">
      <alignment/>
    </xf>
    <xf numFmtId="0" fontId="7" fillId="0" borderId="7" xfId="0" applyAlignment="1">
      <alignment horizontal="center" vertical="top" wrapText="1"/>
    </xf>
    <xf numFmtId="0" fontId="5" fillId="0" borderId="9" xfId="0" applyAlignment="1">
      <alignment/>
    </xf>
    <xf numFmtId="0" fontId="1" fillId="0" borderId="8" xfId="0" applyAlignment="1">
      <alignment/>
    </xf>
    <xf numFmtId="0" fontId="8" fillId="0" borderId="4" xfId="0" applyAlignment="1">
      <alignment/>
    </xf>
    <xf numFmtId="0" fontId="7" fillId="0" borderId="4" xfId="0" applyAlignment="1">
      <alignment/>
    </xf>
    <xf numFmtId="0" fontId="1" fillId="0" borderId="0" xfId="0" applyAlignment="1">
      <alignment/>
    </xf>
    <xf numFmtId="0" fontId="7" fillId="0" borderId="4" xfId="0" applyAlignment="1">
      <alignment/>
    </xf>
    <xf numFmtId="0" fontId="1" fillId="0" borderId="0" xfId="0" applyAlignment="1">
      <alignment horizontal="center"/>
    </xf>
    <xf numFmtId="0" fontId="9" fillId="0" borderId="0" xfId="0" applyAlignment="1">
      <alignment/>
    </xf>
    <xf numFmtId="0" fontId="1" fillId="0" borderId="6" xfId="0" applyAlignment="1">
      <alignment/>
    </xf>
    <xf numFmtId="0" fontId="6" fillId="0" borderId="4" xfId="0" applyAlignment="1">
      <alignment horizontal="center"/>
    </xf>
    <xf numFmtId="0" fontId="10" fillId="0" borderId="7" xfId="0" applyAlignment="1">
      <alignment/>
    </xf>
    <xf numFmtId="0" fontId="11" fillId="0" borderId="5" xfId="0" applyAlignment="1">
      <alignment/>
    </xf>
    <xf numFmtId="0" fontId="11" fillId="0" borderId="7" xfId="0" applyAlignment="1">
      <alignment/>
    </xf>
    <xf numFmtId="0" fontId="6" fillId="0" borderId="0" xfId="0" applyAlignment="1">
      <alignment horizontal="center"/>
    </xf>
    <xf numFmtId="0" fontId="6" fillId="0" borderId="0" xfId="0" applyAlignment="1">
      <alignment/>
    </xf>
    <xf numFmtId="0" fontId="12" fillId="0" borderId="0" xfId="0" applyAlignment="1">
      <alignment/>
    </xf>
    <xf numFmtId="0" fontId="1" fillId="0" borderId="10" xfId="0" applyAlignment="1">
      <alignment/>
    </xf>
    <xf numFmtId="0" fontId="1" fillId="0" borderId="11" xfId="0" applyAlignment="1">
      <alignment/>
    </xf>
    <xf numFmtId="0" fontId="0" fillId="0" borderId="0" xfId="0" applyAlignment="1">
      <alignment/>
    </xf>
    <xf numFmtId="0" fontId="1" fillId="0" borderId="12" xfId="0" applyAlignment="1">
      <alignment/>
    </xf>
    <xf numFmtId="0" fontId="1" fillId="0" borderId="13" xfId="0" applyAlignment="1">
      <alignment horizontal="center"/>
    </xf>
    <xf numFmtId="0" fontId="11" fillId="0" borderId="0" xfId="0" applyAlignment="1">
      <alignment/>
    </xf>
    <xf numFmtId="0" fontId="1" fillId="0" borderId="14" xfId="0" applyBorder="1" applyAlignment="1">
      <alignment horizontal="center"/>
    </xf>
    <xf numFmtId="0" fontId="1" fillId="0" borderId="0" xfId="0" applyBorder="1" applyAlignment="1">
      <alignment/>
    </xf>
    <xf numFmtId="0" fontId="1" fillId="0" borderId="15" xfId="0" applyBorder="1" applyAlignment="1">
      <alignment horizontal="center"/>
    </xf>
    <xf numFmtId="0" fontId="1" fillId="0" borderId="16" xfId="0" applyBorder="1" applyAlignment="1">
      <alignment/>
    </xf>
    <xf numFmtId="0" fontId="8" fillId="0" borderId="4" xfId="0" applyAlignment="1">
      <alignment horizontal="center"/>
    </xf>
    <xf numFmtId="0" fontId="1" fillId="0" borderId="17" xfId="0" applyBorder="1" applyAlignment="1">
      <alignment horizontal="center"/>
    </xf>
    <xf numFmtId="0" fontId="1" fillId="0" borderId="18" xfId="0" applyBorder="1" applyAlignment="1">
      <alignment/>
    </xf>
    <xf numFmtId="0" fontId="1" fillId="0" borderId="19" xfId="0" applyBorder="1" applyAlignment="1">
      <alignment horizontal="center"/>
    </xf>
    <xf numFmtId="0" fontId="1" fillId="0" borderId="20" xfId="0" applyBorder="1" applyAlignment="1">
      <alignment/>
    </xf>
    <xf numFmtId="0" fontId="7" fillId="0" borderId="4" xfId="0" applyFont="1" applyAlignment="1">
      <alignment/>
    </xf>
    <xf numFmtId="0" fontId="1" fillId="0" borderId="0" xfId="0" applyBorder="1" applyAlignment="1">
      <alignment horizontal="center"/>
    </xf>
    <xf numFmtId="0" fontId="0" fillId="0" borderId="0" xfId="18">
      <alignment/>
      <protection/>
    </xf>
    <xf numFmtId="0" fontId="0" fillId="0" borderId="21" xfId="18" applyBorder="1">
      <alignment/>
      <protection/>
    </xf>
    <xf numFmtId="0" fontId="0" fillId="0" borderId="22" xfId="18" applyBorder="1">
      <alignment/>
      <protection/>
    </xf>
    <xf numFmtId="0" fontId="0" fillId="0" borderId="23" xfId="18" applyBorder="1">
      <alignment/>
      <protection/>
    </xf>
    <xf numFmtId="0" fontId="0" fillId="0" borderId="24" xfId="18" applyFill="1" applyBorder="1">
      <alignment/>
      <protection/>
    </xf>
    <xf numFmtId="0" fontId="0" fillId="0" borderId="15" xfId="18" applyBorder="1">
      <alignment/>
      <protection/>
    </xf>
    <xf numFmtId="0" fontId="0" fillId="0" borderId="25" xfId="18" applyFill="1" applyBorder="1">
      <alignment/>
      <protection/>
    </xf>
    <xf numFmtId="0" fontId="0" fillId="0" borderId="26" xfId="18" applyBorder="1">
      <alignment/>
      <protection/>
    </xf>
    <xf numFmtId="0" fontId="0" fillId="0" borderId="17" xfId="18" applyBorder="1">
      <alignment/>
      <protection/>
    </xf>
    <xf numFmtId="0" fontId="15" fillId="0" borderId="27" xfId="18" applyFont="1" applyBorder="1" applyAlignment="1">
      <alignment horizontal="center"/>
      <protection/>
    </xf>
    <xf numFmtId="0" fontId="0" fillId="0" borderId="27" xfId="18" applyBorder="1">
      <alignment/>
      <protection/>
    </xf>
    <xf numFmtId="0" fontId="0" fillId="0" borderId="17" xfId="18" applyBorder="1" applyAlignment="1">
      <alignment horizontal="center"/>
      <protection/>
    </xf>
    <xf numFmtId="0" fontId="0" fillId="0" borderId="28" xfId="18" applyBorder="1">
      <alignment/>
      <protection/>
    </xf>
    <xf numFmtId="0" fontId="0" fillId="0" borderId="19" xfId="18" applyBorder="1">
      <alignment/>
      <protection/>
    </xf>
    <xf numFmtId="0" fontId="0" fillId="0" borderId="19" xfId="18" applyBorder="1" applyAlignment="1">
      <alignment horizontal="center"/>
      <protection/>
    </xf>
    <xf numFmtId="0" fontId="0" fillId="0" borderId="29" xfId="18" applyBorder="1">
      <alignment/>
      <protection/>
    </xf>
    <xf numFmtId="0" fontId="0" fillId="0" borderId="17" xfId="18" applyFill="1" applyBorder="1">
      <alignment/>
      <protection/>
    </xf>
    <xf numFmtId="0" fontId="0" fillId="0" borderId="19" xfId="18" applyFill="1" applyBorder="1">
      <alignment/>
      <protection/>
    </xf>
    <xf numFmtId="0" fontId="1" fillId="0" borderId="7" xfId="18">
      <alignment horizontal="center"/>
      <protection/>
    </xf>
    <xf numFmtId="0" fontId="1" fillId="0" borderId="0" xfId="18">
      <alignment/>
      <protection/>
    </xf>
    <xf numFmtId="0" fontId="6" fillId="0" borderId="4" xfId="18">
      <alignment horizontal="center"/>
      <protection/>
    </xf>
    <xf numFmtId="0" fontId="1" fillId="0" borderId="30" xfId="18" applyBorder="1">
      <alignment/>
      <protection/>
    </xf>
    <xf numFmtId="0" fontId="1" fillId="0" borderId="8" xfId="18">
      <alignment horizontal="center"/>
      <protection/>
    </xf>
    <xf numFmtId="0" fontId="1" fillId="0" borderId="5" xfId="18">
      <alignment horizontal="center"/>
      <protection/>
    </xf>
    <xf numFmtId="0" fontId="1" fillId="0" borderId="6" xfId="18" applyFont="1">
      <alignment/>
      <protection/>
    </xf>
    <xf numFmtId="0" fontId="1" fillId="0" borderId="0" xfId="18" applyFont="1">
      <alignment/>
      <protection/>
    </xf>
    <xf numFmtId="0" fontId="1" fillId="0" borderId="14" xfId="18" applyBorder="1">
      <alignment horizontal="center"/>
      <protection/>
    </xf>
    <xf numFmtId="0" fontId="1" fillId="0" borderId="9" xfId="18">
      <alignment/>
      <protection/>
    </xf>
    <xf numFmtId="0" fontId="1" fillId="0" borderId="15" xfId="18" applyBorder="1">
      <alignment horizontal="center"/>
      <protection/>
    </xf>
    <xf numFmtId="0" fontId="1" fillId="0" borderId="0" xfId="18" applyBorder="1">
      <alignment/>
      <protection/>
    </xf>
    <xf numFmtId="0" fontId="6" fillId="0" borderId="31" xfId="18" applyBorder="1">
      <alignment horizontal="center"/>
      <protection/>
    </xf>
    <xf numFmtId="0" fontId="1" fillId="0" borderId="17" xfId="18" applyBorder="1">
      <alignment horizontal="center"/>
      <protection/>
    </xf>
    <xf numFmtId="0" fontId="1" fillId="0" borderId="0" xfId="18" applyFont="1" applyBorder="1">
      <alignment/>
      <protection/>
    </xf>
    <xf numFmtId="0" fontId="1" fillId="0" borderId="32" xfId="18" applyFill="1" applyBorder="1">
      <alignment/>
      <protection/>
    </xf>
    <xf numFmtId="0" fontId="1" fillId="0" borderId="0" xfId="18" applyBorder="1">
      <alignment/>
      <protection/>
    </xf>
    <xf numFmtId="0" fontId="1" fillId="0" borderId="24" xfId="18" applyFont="1" applyBorder="1">
      <alignment/>
      <protection/>
    </xf>
    <xf numFmtId="0" fontId="1" fillId="0" borderId="19" xfId="18" applyBorder="1">
      <alignment horizontal="center"/>
      <protection/>
    </xf>
    <xf numFmtId="0" fontId="1" fillId="0" borderId="33" xfId="18" applyFont="1" applyBorder="1">
      <alignment/>
      <protection/>
    </xf>
    <xf numFmtId="0" fontId="17" fillId="0" borderId="21" xfId="18" applyFont="1" applyBorder="1" applyAlignment="1">
      <alignment horizontal="center"/>
      <protection/>
    </xf>
    <xf numFmtId="0" fontId="18" fillId="0" borderId="27" xfId="18" applyFont="1" applyBorder="1">
      <alignment/>
      <protection/>
    </xf>
    <xf numFmtId="0" fontId="18" fillId="0" borderId="29" xfId="18" applyFont="1" applyBorder="1">
      <alignment/>
      <protection/>
    </xf>
    <xf numFmtId="0" fontId="18" fillId="0" borderId="17" xfId="18" applyFont="1" applyBorder="1">
      <alignment/>
      <protection/>
    </xf>
    <xf numFmtId="0" fontId="17" fillId="0" borderId="27" xfId="18" applyFont="1" applyBorder="1" applyAlignment="1">
      <alignment horizontal="center"/>
      <protection/>
    </xf>
    <xf numFmtId="0" fontId="18" fillId="0" borderId="19" xfId="18" applyFont="1" applyBorder="1">
      <alignment/>
      <protection/>
    </xf>
    <xf numFmtId="0" fontId="0" fillId="0" borderId="34" xfId="18" applyBorder="1">
      <alignment/>
      <protection/>
    </xf>
    <xf numFmtId="0" fontId="18" fillId="0" borderId="22" xfId="18" applyFont="1" applyBorder="1">
      <alignment/>
      <protection/>
    </xf>
    <xf numFmtId="0" fontId="18" fillId="0" borderId="23" xfId="18" applyFont="1" applyBorder="1">
      <alignment/>
      <protection/>
    </xf>
    <xf numFmtId="0" fontId="7" fillId="0" borderId="7" xfId="0" applyAlignment="1">
      <alignment horizontal="center"/>
    </xf>
    <xf numFmtId="0" fontId="7" fillId="0" borderId="8" xfId="0" applyAlignment="1">
      <alignment horizontal="center"/>
    </xf>
    <xf numFmtId="0" fontId="7" fillId="0" borderId="5" xfId="0" applyAlignment="1">
      <alignment horizontal="center"/>
    </xf>
    <xf numFmtId="0" fontId="1" fillId="0" borderId="35" xfId="0" applyAlignment="1">
      <alignment/>
    </xf>
    <xf numFmtId="0" fontId="7" fillId="0" borderId="13" xfId="0" applyAlignment="1">
      <alignment horizontal="center"/>
    </xf>
    <xf numFmtId="0" fontId="1" fillId="0" borderId="36" xfId="0" applyAlignment="1">
      <alignment horizontal="center"/>
    </xf>
    <xf numFmtId="0" fontId="1" fillId="0" borderId="37" xfId="0" applyAlignment="1">
      <alignment/>
    </xf>
    <xf numFmtId="0" fontId="7" fillId="0" borderId="36" xfId="0" applyAlignment="1">
      <alignment horizontal="center"/>
    </xf>
    <xf numFmtId="0" fontId="7" fillId="0" borderId="0" xfId="0" applyAlignment="1">
      <alignment/>
    </xf>
    <xf numFmtId="0" fontId="1" fillId="0" borderId="12" xfId="0" applyAlignment="1">
      <alignment horizontal="center"/>
    </xf>
    <xf numFmtId="0" fontId="19" fillId="0" borderId="8" xfId="0" applyAlignment="1">
      <alignment/>
    </xf>
    <xf numFmtId="0" fontId="16" fillId="0" borderId="0" xfId="18" applyFont="1" applyAlignment="1">
      <alignment/>
      <protection/>
    </xf>
    <xf numFmtId="0" fontId="0" fillId="0" borderId="0" xfId="18" applyAlignment="1">
      <alignment/>
      <protection/>
    </xf>
    <xf numFmtId="0" fontId="0" fillId="0" borderId="22" xfId="18" applyFill="1" applyBorder="1">
      <alignment/>
      <protection/>
    </xf>
    <xf numFmtId="0" fontId="0" fillId="0" borderId="23" xfId="18" applyFill="1" applyBorder="1">
      <alignment/>
      <protection/>
    </xf>
    <xf numFmtId="0" fontId="0" fillId="0" borderId="29" xfId="18" applyBorder="1" applyAlignment="1">
      <alignment horizontal="center"/>
      <protection/>
    </xf>
    <xf numFmtId="0" fontId="0" fillId="0" borderId="34" xfId="18" applyBorder="1" applyAlignment="1">
      <alignment horizontal="center"/>
      <protection/>
    </xf>
    <xf numFmtId="0" fontId="0" fillId="0" borderId="0" xfId="18" applyFill="1" applyBorder="1">
      <alignment/>
      <protection/>
    </xf>
    <xf numFmtId="0" fontId="0" fillId="0" borderId="27" xfId="18" applyFill="1" applyBorder="1">
      <alignment/>
      <protection/>
    </xf>
    <xf numFmtId="0" fontId="0" fillId="0" borderId="25" xfId="18" applyBorder="1">
      <alignment/>
      <protection/>
    </xf>
    <xf numFmtId="0" fontId="17" fillId="0" borderId="26" xfId="18" applyFont="1" applyBorder="1" applyAlignment="1">
      <alignment horizontal="center"/>
      <protection/>
    </xf>
    <xf numFmtId="0" fontId="17" fillId="0" borderId="19" xfId="18" applyFont="1" applyBorder="1" applyAlignment="1">
      <alignment horizontal="center"/>
      <protection/>
    </xf>
    <xf numFmtId="0" fontId="0" fillId="0" borderId="0" xfId="18" applyBorder="1">
      <alignment/>
      <protection/>
    </xf>
    <xf numFmtId="0" fontId="20" fillId="0" borderId="0" xfId="0" applyAlignment="1">
      <alignment/>
    </xf>
    <xf numFmtId="0" fontId="19" fillId="0" borderId="1" xfId="0" applyAlignment="1">
      <alignment/>
    </xf>
    <xf numFmtId="0" fontId="19" fillId="0" borderId="2" xfId="0" applyAlignment="1">
      <alignment/>
    </xf>
    <xf numFmtId="0" fontId="19" fillId="0" borderId="3" xfId="0" applyAlignment="1">
      <alignment/>
    </xf>
    <xf numFmtId="0" fontId="1" fillId="0" borderId="38" xfId="0" applyAlignment="1">
      <alignment/>
    </xf>
    <xf numFmtId="1" fontId="1" fillId="0" borderId="4" xfId="0" applyAlignment="1">
      <alignment/>
    </xf>
    <xf numFmtId="0" fontId="1" fillId="0" borderId="13" xfId="0" applyAlignment="1">
      <alignment/>
    </xf>
    <xf numFmtId="0" fontId="1" fillId="0" borderId="36" xfId="0" applyAlignment="1">
      <alignment/>
    </xf>
    <xf numFmtId="0" fontId="8" fillId="0" borderId="4" xfId="0" applyAlignment="1">
      <alignment horizontal="center"/>
    </xf>
    <xf numFmtId="1" fontId="7" fillId="0" borderId="4" xfId="0" applyAlignment="1">
      <alignment/>
    </xf>
    <xf numFmtId="1" fontId="7" fillId="0" borderId="4" xfId="0" applyAlignment="1">
      <alignment/>
    </xf>
    <xf numFmtId="0" fontId="1" fillId="0" borderId="39" xfId="0" applyAlignment="1">
      <alignment/>
    </xf>
    <xf numFmtId="0" fontId="1" fillId="0" borderId="40" xfId="0" applyAlignment="1">
      <alignment/>
    </xf>
    <xf numFmtId="0" fontId="1" fillId="0" borderId="10" xfId="0" applyAlignment="1">
      <alignment horizontal="center"/>
    </xf>
    <xf numFmtId="0" fontId="1" fillId="0" borderId="11" xfId="0" applyAlignment="1">
      <alignment horizontal="center"/>
    </xf>
    <xf numFmtId="0" fontId="1" fillId="0" borderId="39" xfId="0" applyAlignment="1">
      <alignment horizontal="center"/>
    </xf>
    <xf numFmtId="0" fontId="7" fillId="0" borderId="7" xfId="0" applyAlignment="1">
      <alignment/>
    </xf>
    <xf numFmtId="0" fontId="1" fillId="0" borderId="41" xfId="0" applyAlignment="1">
      <alignment/>
    </xf>
    <xf numFmtId="0" fontId="1" fillId="0" borderId="42" xfId="0" applyAlignment="1">
      <alignment/>
    </xf>
    <xf numFmtId="0" fontId="1" fillId="0" borderId="43" xfId="0" applyAlignment="1">
      <alignment/>
    </xf>
    <xf numFmtId="0" fontId="1" fillId="0" borderId="44" xfId="0" applyAlignment="1">
      <alignment/>
    </xf>
    <xf numFmtId="0" fontId="19" fillId="0" borderId="0" xfId="0" applyAlignment="1">
      <alignment/>
    </xf>
    <xf numFmtId="0" fontId="9" fillId="0" borderId="0" xfId="0" applyAlignment="1">
      <alignment horizontal="center"/>
    </xf>
    <xf numFmtId="0" fontId="11" fillId="0" borderId="5" xfId="0" applyFont="1" applyAlignment="1">
      <alignment/>
    </xf>
    <xf numFmtId="0" fontId="1" fillId="0" borderId="7" xfId="0" applyFont="1" applyAlignment="1">
      <alignment/>
    </xf>
    <xf numFmtId="0" fontId="1" fillId="0" borderId="6" xfId="0" applyAlignment="1">
      <alignment wrapText="1"/>
    </xf>
    <xf numFmtId="0" fontId="6" fillId="0" borderId="4" xfId="0" applyAlignment="1">
      <alignment horizontal="center" vertical="center"/>
    </xf>
    <xf numFmtId="0" fontId="1" fillId="0" borderId="4" xfId="0" applyAlignment="1">
      <alignment horizontal="right" vertical="center"/>
    </xf>
    <xf numFmtId="0" fontId="7" fillId="0" borderId="39" xfId="0" applyAlignment="1">
      <alignment/>
    </xf>
    <xf numFmtId="0" fontId="15" fillId="0" borderId="29" xfId="18" applyFont="1" applyBorder="1">
      <alignment/>
      <protection/>
    </xf>
    <xf numFmtId="0" fontId="15" fillId="0" borderId="29" xfId="18" applyFont="1" applyBorder="1">
      <alignment/>
      <protection/>
    </xf>
    <xf numFmtId="0" fontId="15" fillId="0" borderId="34" xfId="18" applyFont="1" applyBorder="1">
      <alignment/>
      <protection/>
    </xf>
    <xf numFmtId="0" fontId="1" fillId="0" borderId="30" xfId="0" applyBorder="1" applyAlignment="1">
      <alignment/>
    </xf>
    <xf numFmtId="0" fontId="1" fillId="0" borderId="14" xfId="0" applyBorder="1" applyAlignment="1">
      <alignment/>
    </xf>
    <xf numFmtId="0" fontId="1" fillId="0" borderId="45" xfId="0" applyBorder="1" applyAlignment="1">
      <alignment/>
    </xf>
    <xf numFmtId="0" fontId="1" fillId="0" borderId="0" xfId="0" applyBorder="1" applyAlignment="1">
      <alignment/>
    </xf>
    <xf numFmtId="0" fontId="1" fillId="0" borderId="15" xfId="0" applyBorder="1" applyAlignment="1">
      <alignment/>
    </xf>
    <xf numFmtId="0" fontId="1" fillId="0" borderId="19" xfId="0" applyBorder="1" applyAlignment="1">
      <alignment/>
    </xf>
    <xf numFmtId="0" fontId="1" fillId="0" borderId="46" xfId="0" applyBorder="1" applyAlignment="1">
      <alignment/>
    </xf>
    <xf numFmtId="0" fontId="1" fillId="0" borderId="17" xfId="0" applyBorder="1" applyAlignment="1">
      <alignment/>
    </xf>
    <xf numFmtId="0" fontId="1" fillId="0" borderId="47" xfId="0" applyBorder="1" applyAlignment="1">
      <alignment/>
    </xf>
    <xf numFmtId="0" fontId="1" fillId="0" borderId="27" xfId="0" applyBorder="1" applyAlignment="1">
      <alignment/>
    </xf>
    <xf numFmtId="0" fontId="1" fillId="0" borderId="15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1" fillId="0" borderId="5" xfId="0" applyFont="1" applyAlignment="1">
      <alignment/>
    </xf>
    <xf numFmtId="0" fontId="11" fillId="0" borderId="7" xfId="0" applyFont="1" applyAlignment="1">
      <alignment/>
    </xf>
    <xf numFmtId="0" fontId="1" fillId="0" borderId="30" xfId="0" applyBorder="1" applyAlignment="1">
      <alignment horizontal="center"/>
    </xf>
    <xf numFmtId="0" fontId="11" fillId="0" borderId="45" xfId="0" applyBorder="1" applyAlignment="1">
      <alignment/>
    </xf>
    <xf numFmtId="0" fontId="11" fillId="0" borderId="17" xfId="0" applyBorder="1" applyAlignment="1">
      <alignment/>
    </xf>
    <xf numFmtId="0" fontId="1" fillId="0" borderId="48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49" xfId="0" applyBorder="1" applyAlignment="1">
      <alignment/>
    </xf>
    <xf numFmtId="0" fontId="1" fillId="0" borderId="50" xfId="0" applyBorder="1" applyAlignment="1">
      <alignment/>
    </xf>
    <xf numFmtId="0" fontId="1" fillId="0" borderId="51" xfId="0" applyBorder="1" applyAlignment="1">
      <alignment/>
    </xf>
    <xf numFmtId="0" fontId="1" fillId="0" borderId="5" xfId="0" applyAlignment="1">
      <alignment horizontal="center"/>
    </xf>
    <xf numFmtId="0" fontId="1" fillId="0" borderId="6" xfId="0" applyAlignment="1">
      <alignment horizontal="center"/>
    </xf>
    <xf numFmtId="0" fontId="1" fillId="0" borderId="52" xfId="0" applyBorder="1" applyAlignment="1">
      <alignment/>
    </xf>
    <xf numFmtId="0" fontId="7" fillId="0" borderId="0" xfId="0" applyBorder="1" applyAlignment="1">
      <alignment/>
    </xf>
    <xf numFmtId="0" fontId="1" fillId="0" borderId="49" xfId="0" applyBorder="1" applyAlignment="1">
      <alignment horizontal="center"/>
    </xf>
    <xf numFmtId="0" fontId="1" fillId="0" borderId="53" xfId="0" applyBorder="1" applyAlignment="1">
      <alignment horizontal="center"/>
    </xf>
    <xf numFmtId="0" fontId="1" fillId="0" borderId="33" xfId="0" applyBorder="1" applyAlignment="1">
      <alignment/>
    </xf>
    <xf numFmtId="0" fontId="8" fillId="0" borderId="31" xfId="0" applyBorder="1" applyAlignment="1">
      <alignment horizontal="center"/>
    </xf>
    <xf numFmtId="0" fontId="7" fillId="0" borderId="31" xfId="0" applyBorder="1" applyAlignment="1">
      <alignment/>
    </xf>
    <xf numFmtId="0" fontId="1" fillId="0" borderId="24" xfId="0" applyBorder="1" applyAlignment="1">
      <alignment/>
    </xf>
    <xf numFmtId="0" fontId="7" fillId="0" borderId="14" xfId="0" applyBorder="1" applyAlignment="1">
      <alignment horizontal="center"/>
    </xf>
    <xf numFmtId="0" fontId="7" fillId="0" borderId="15" xfId="0" applyBorder="1" applyAlignment="1">
      <alignment horizontal="center"/>
    </xf>
    <xf numFmtId="0" fontId="7" fillId="0" borderId="17" xfId="0" applyBorder="1" applyAlignment="1">
      <alignment horizontal="center"/>
    </xf>
    <xf numFmtId="0" fontId="7" fillId="0" borderId="30" xfId="0" applyBorder="1" applyAlignment="1">
      <alignment/>
    </xf>
    <xf numFmtId="0" fontId="7" fillId="0" borderId="30" xfId="0" applyBorder="1" applyAlignment="1">
      <alignment/>
    </xf>
    <xf numFmtId="0" fontId="1" fillId="0" borderId="53" xfId="0" applyBorder="1" applyAlignment="1">
      <alignment/>
    </xf>
    <xf numFmtId="0" fontId="19" fillId="0" borderId="19" xfId="0" applyBorder="1" applyAlignment="1">
      <alignment/>
    </xf>
    <xf numFmtId="0" fontId="0" fillId="0" borderId="27" xfId="18" applyBorder="1" applyAlignment="1">
      <alignment horizontal="center"/>
      <protection/>
    </xf>
    <xf numFmtId="0" fontId="0" fillId="0" borderId="24" xfId="18" applyBorder="1">
      <alignment/>
      <protection/>
    </xf>
    <xf numFmtId="0" fontId="0" fillId="0" borderId="25" xfId="18" applyBorder="1" applyAlignment="1">
      <alignment horizontal="center"/>
      <protection/>
    </xf>
    <xf numFmtId="0" fontId="0" fillId="0" borderId="33" xfId="18" applyBorder="1">
      <alignment/>
      <protection/>
    </xf>
    <xf numFmtId="0" fontId="18" fillId="0" borderId="21" xfId="18" applyFont="1" applyBorder="1">
      <alignment/>
      <protection/>
    </xf>
    <xf numFmtId="0" fontId="6" fillId="0" borderId="46" xfId="0" applyBorder="1" applyAlignment="1">
      <alignment horizontal="center"/>
    </xf>
    <xf numFmtId="0" fontId="1" fillId="0" borderId="54" xfId="0" applyBorder="1" applyAlignment="1">
      <alignment/>
    </xf>
    <xf numFmtId="0" fontId="7" fillId="0" borderId="48" xfId="0" applyBorder="1" applyAlignment="1">
      <alignment/>
    </xf>
    <xf numFmtId="0" fontId="7" fillId="0" borderId="55" xfId="0" applyBorder="1" applyAlignment="1">
      <alignment/>
    </xf>
    <xf numFmtId="0" fontId="1" fillId="0" borderId="45" xfId="0" applyBorder="1" applyAlignment="1">
      <alignment horizontal="center"/>
    </xf>
    <xf numFmtId="0" fontId="6" fillId="0" borderId="48" xfId="0" applyBorder="1" applyAlignment="1">
      <alignment horizontal="center"/>
    </xf>
    <xf numFmtId="0" fontId="1" fillId="0" borderId="56" xfId="0" applyBorder="1" applyAlignment="1">
      <alignment/>
    </xf>
    <xf numFmtId="0" fontId="7" fillId="0" borderId="57" xfId="0" applyBorder="1" applyAlignment="1">
      <alignment/>
    </xf>
    <xf numFmtId="0" fontId="7" fillId="0" borderId="58" xfId="0" applyBorder="1" applyAlignment="1">
      <alignment/>
    </xf>
    <xf numFmtId="0" fontId="1" fillId="0" borderId="59" xfId="0" applyBorder="1" applyAlignment="1">
      <alignment/>
    </xf>
    <xf numFmtId="0" fontId="1" fillId="0" borderId="21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60" xfId="0" applyBorder="1" applyAlignment="1">
      <alignment/>
    </xf>
    <xf numFmtId="0" fontId="1" fillId="0" borderId="61" xfId="0" applyBorder="1" applyAlignment="1">
      <alignment/>
    </xf>
    <xf numFmtId="0" fontId="1" fillId="0" borderId="0" xfId="0" applyBorder="1" applyAlignment="1">
      <alignment/>
    </xf>
    <xf numFmtId="0" fontId="1" fillId="0" borderId="62" xfId="0" applyBorder="1" applyAlignment="1">
      <alignment/>
    </xf>
    <xf numFmtId="0" fontId="7" fillId="0" borderId="26" xfId="0" applyBorder="1" applyAlignment="1">
      <alignment/>
    </xf>
    <xf numFmtId="0" fontId="8" fillId="0" borderId="63" xfId="0" applyBorder="1" applyAlignment="1">
      <alignment horizontal="center"/>
    </xf>
    <xf numFmtId="0" fontId="8" fillId="0" borderId="64" xfId="0" applyBorder="1" applyAlignment="1">
      <alignment horizontal="center"/>
    </xf>
    <xf numFmtId="0" fontId="7" fillId="0" borderId="19" xfId="0" applyBorder="1" applyAlignment="1">
      <alignment horizontal="center"/>
    </xf>
    <xf numFmtId="0" fontId="6" fillId="0" borderId="31" xfId="0" applyBorder="1" applyAlignment="1">
      <alignment horizontal="center"/>
    </xf>
    <xf numFmtId="0" fontId="6" fillId="0" borderId="65" xfId="0" applyBorder="1" applyAlignment="1">
      <alignment horizontal="center"/>
    </xf>
    <xf numFmtId="0" fontId="6" fillId="0" borderId="23" xfId="0" applyBorder="1" applyAlignment="1">
      <alignment horizontal="center"/>
    </xf>
    <xf numFmtId="0" fontId="7" fillId="0" borderId="33" xfId="0" applyBorder="1" applyAlignment="1">
      <alignment/>
    </xf>
    <xf numFmtId="0" fontId="1" fillId="0" borderId="7" xfId="0" applyAlignment="1">
      <alignment horizontal="center"/>
    </xf>
    <xf numFmtId="0" fontId="1" fillId="0" borderId="8" xfId="0" applyAlignment="1">
      <alignment horizontal="center"/>
    </xf>
    <xf numFmtId="0" fontId="1" fillId="0" borderId="66" xfId="0" applyBorder="1" applyAlignment="1">
      <alignment/>
    </xf>
    <xf numFmtId="0" fontId="7" fillId="0" borderId="0" xfId="0" applyBorder="1" applyAlignment="1">
      <alignment horizontal="center"/>
    </xf>
    <xf numFmtId="0" fontId="1" fillId="0" borderId="67" xfId="0" applyBorder="1" applyAlignment="1">
      <alignment/>
    </xf>
    <xf numFmtId="0" fontId="7" fillId="0" borderId="50" xfId="0" applyBorder="1" applyAlignment="1">
      <alignment/>
    </xf>
    <xf numFmtId="0" fontId="1" fillId="0" borderId="68" xfId="0" applyBorder="1" applyAlignment="1">
      <alignment/>
    </xf>
    <xf numFmtId="0" fontId="1" fillId="0" borderId="26" xfId="0" applyBorder="1" applyAlignment="1">
      <alignment/>
    </xf>
    <xf numFmtId="0" fontId="1" fillId="0" borderId="28" xfId="0" applyBorder="1" applyAlignment="1">
      <alignment/>
    </xf>
    <xf numFmtId="0" fontId="1" fillId="0" borderId="69" xfId="0" applyBorder="1" applyAlignment="1">
      <alignment/>
    </xf>
    <xf numFmtId="0" fontId="1" fillId="0" borderId="70" xfId="0" applyBorder="1" applyAlignment="1">
      <alignment/>
    </xf>
    <xf numFmtId="0" fontId="7" fillId="0" borderId="0" xfId="0" applyBorder="1" applyAlignment="1">
      <alignment/>
    </xf>
    <xf numFmtId="0" fontId="1" fillId="0" borderId="71" xfId="0" applyBorder="1" applyAlignment="1">
      <alignment/>
    </xf>
    <xf numFmtId="0" fontId="1" fillId="0" borderId="72" xfId="0" applyBorder="1" applyAlignment="1">
      <alignment/>
    </xf>
    <xf numFmtId="0" fontId="1" fillId="0" borderId="73" xfId="0" applyBorder="1" applyAlignment="1">
      <alignment/>
    </xf>
    <xf numFmtId="0" fontId="0" fillId="0" borderId="62" xfId="18" applyBorder="1">
      <alignment/>
      <protection/>
    </xf>
    <xf numFmtId="0" fontId="0" fillId="0" borderId="15" xfId="18" applyBorder="1" applyAlignment="1">
      <alignment horizontal="center"/>
      <protection/>
    </xf>
    <xf numFmtId="0" fontId="1" fillId="0" borderId="8" xfId="0" applyBorder="1" applyAlignment="1">
      <alignment horizontal="center"/>
    </xf>
    <xf numFmtId="0" fontId="1" fillId="0" borderId="9" xfId="0" applyBorder="1" applyAlignment="1">
      <alignment/>
    </xf>
    <xf numFmtId="0" fontId="6" fillId="0" borderId="4" xfId="0" applyBorder="1" applyAlignment="1">
      <alignment horizontal="center"/>
    </xf>
    <xf numFmtId="0" fontId="1" fillId="0" borderId="4" xfId="0" applyBorder="1" applyAlignment="1">
      <alignment/>
    </xf>
    <xf numFmtId="0" fontId="1" fillId="0" borderId="4" xfId="0" applyBorder="1" applyAlignment="1">
      <alignment horizontal="center"/>
    </xf>
    <xf numFmtId="0" fontId="1" fillId="0" borderId="8" xfId="0" applyBorder="1" applyAlignment="1">
      <alignment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/>
    </xf>
    <xf numFmtId="0" fontId="1" fillId="0" borderId="5" xfId="0" applyBorder="1" applyAlignment="1">
      <alignment/>
    </xf>
    <xf numFmtId="0" fontId="1" fillId="0" borderId="74" xfId="0" applyBorder="1" applyAlignment="1">
      <alignment/>
    </xf>
    <xf numFmtId="0" fontId="7" fillId="0" borderId="66" xfId="0" applyBorder="1" applyAlignment="1">
      <alignment/>
    </xf>
    <xf numFmtId="0" fontId="7" fillId="0" borderId="0" xfId="0" applyBorder="1" applyAlignment="1">
      <alignment/>
    </xf>
    <xf numFmtId="0" fontId="7" fillId="0" borderId="52" xfId="0" applyBorder="1" applyAlignment="1">
      <alignment/>
    </xf>
    <xf numFmtId="0" fontId="7" fillId="0" borderId="49" xfId="0" applyBorder="1" applyAlignment="1">
      <alignment/>
    </xf>
    <xf numFmtId="0" fontId="7" fillId="0" borderId="50" xfId="0" applyBorder="1" applyAlignment="1">
      <alignment/>
    </xf>
    <xf numFmtId="0" fontId="7" fillId="0" borderId="51" xfId="0" applyBorder="1" applyAlignment="1">
      <alignment/>
    </xf>
    <xf numFmtId="0" fontId="5" fillId="0" borderId="6" xfId="0" applyAlignment="1">
      <alignment vertical="top" wrapText="1"/>
    </xf>
    <xf numFmtId="0" fontId="5" fillId="0" borderId="0" xfId="0" applyAlignment="1">
      <alignment vertical="top" wrapText="1"/>
    </xf>
    <xf numFmtId="0" fontId="16" fillId="0" borderId="0" xfId="18" applyFont="1" applyAlignment="1">
      <alignment horizontal="center"/>
      <protection/>
    </xf>
    <xf numFmtId="0" fontId="0" fillId="0" borderId="0" xfId="18" applyAlignment="1">
      <alignment horizontal="center"/>
      <protection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4" fillId="0" borderId="0" xfId="0" applyAlignment="1">
      <alignment horizontal="center"/>
    </xf>
    <xf numFmtId="0" fontId="9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WPI-czerwiec-gosi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8">
      <selection activeCell="C29" sqref="C29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3" width="21.8515625" style="0" customWidth="1"/>
    <col min="4" max="4" width="19.421875" style="0" customWidth="1"/>
    <col min="5" max="5" width="14.00390625" style="0" customWidth="1"/>
    <col min="6" max="6" width="10.28125" style="0" customWidth="1"/>
    <col min="7" max="7" width="11.7109375" style="0" customWidth="1"/>
    <col min="8" max="16384" width="8.8515625" style="0" customWidth="1"/>
  </cols>
  <sheetData>
    <row r="1" spans="2:7" ht="20.25">
      <c r="B1" s="1"/>
      <c r="C1" s="2" t="s">
        <v>0</v>
      </c>
      <c r="D1" s="2"/>
      <c r="E1" s="1"/>
      <c r="F1" s="1"/>
      <c r="G1" s="1"/>
    </row>
    <row r="2" spans="2:7" ht="20.25">
      <c r="B2" s="1"/>
      <c r="C2" s="3"/>
      <c r="D2" s="3"/>
      <c r="E2" s="1"/>
      <c r="F2" s="1"/>
      <c r="G2" s="1"/>
    </row>
    <row r="3" spans="2:7" ht="20.25">
      <c r="B3" s="1"/>
      <c r="C3" s="3" t="s">
        <v>21</v>
      </c>
      <c r="D3" s="3"/>
      <c r="E3" s="1"/>
      <c r="F3" s="1"/>
      <c r="G3" s="1"/>
    </row>
    <row r="4" spans="2:7" ht="12.75" customHeight="1">
      <c r="B4" s="1"/>
      <c r="C4" s="3"/>
      <c r="D4" s="3"/>
      <c r="E4" s="1"/>
      <c r="F4" s="1"/>
      <c r="G4" s="1"/>
    </row>
    <row r="5" spans="2:7" ht="12.75" customHeight="1" hidden="1">
      <c r="B5" s="1"/>
      <c r="C5" s="3"/>
      <c r="D5" s="3"/>
      <c r="E5" s="1"/>
      <c r="F5" s="1"/>
      <c r="G5" s="1"/>
    </row>
    <row r="6" spans="2:7" ht="32.25" customHeight="1">
      <c r="B6" s="1"/>
      <c r="C6" s="4" t="s">
        <v>1</v>
      </c>
      <c r="D6" s="4"/>
      <c r="E6" s="1"/>
      <c r="F6" s="1"/>
      <c r="G6" s="1"/>
    </row>
    <row r="7" spans="2:9" ht="22.5" customHeight="1">
      <c r="B7" s="1"/>
      <c r="C7" s="1"/>
      <c r="D7" s="1"/>
      <c r="E7" s="1"/>
      <c r="F7" s="5"/>
      <c r="G7" s="6" t="s">
        <v>2</v>
      </c>
      <c r="H7" s="6"/>
      <c r="I7" s="7"/>
    </row>
    <row r="8" spans="2:10" ht="12.75">
      <c r="B8" s="8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</row>
    <row r="9" spans="2:10" ht="12.75">
      <c r="B9" s="10"/>
      <c r="C9" s="11" t="s">
        <v>12</v>
      </c>
      <c r="D9" s="12"/>
      <c r="E9" s="13">
        <v>2004</v>
      </c>
      <c r="F9" s="9"/>
      <c r="G9" s="9"/>
      <c r="H9" s="9"/>
      <c r="I9" s="9"/>
      <c r="J9" s="14" t="s">
        <v>13</v>
      </c>
    </row>
    <row r="10" spans="2:10" ht="12.75">
      <c r="B10" s="15">
        <v>1</v>
      </c>
      <c r="C10" s="16" t="s">
        <v>14</v>
      </c>
      <c r="D10" s="17">
        <v>300000</v>
      </c>
      <c r="E10" s="13">
        <v>2005</v>
      </c>
      <c r="F10" s="9"/>
      <c r="G10" s="9"/>
      <c r="H10" s="9"/>
      <c r="I10" s="9">
        <v>300000</v>
      </c>
      <c r="J10" s="14"/>
    </row>
    <row r="11" spans="2:10" ht="12.75">
      <c r="B11" s="18"/>
      <c r="C11" s="19"/>
      <c r="D11" s="17"/>
      <c r="E11" s="13">
        <v>2006</v>
      </c>
      <c r="F11" s="9"/>
      <c r="G11" s="9"/>
      <c r="H11" s="9"/>
      <c r="I11" s="9"/>
      <c r="J11" s="14"/>
    </row>
    <row r="12" spans="2:10" ht="12.75">
      <c r="B12" s="15"/>
      <c r="C12" s="16" t="s">
        <v>12</v>
      </c>
      <c r="D12" s="20"/>
      <c r="E12" s="13">
        <v>2004</v>
      </c>
      <c r="F12" s="9"/>
      <c r="G12" s="9"/>
      <c r="H12" s="9"/>
      <c r="I12" s="9"/>
      <c r="J12" s="21" t="s">
        <v>13</v>
      </c>
    </row>
    <row r="13" spans="2:10" ht="12.75">
      <c r="B13" s="15">
        <v>2</v>
      </c>
      <c r="C13" s="16" t="s">
        <v>14</v>
      </c>
      <c r="D13" s="17">
        <v>300000</v>
      </c>
      <c r="E13" s="13">
        <v>2005</v>
      </c>
      <c r="F13" s="9"/>
      <c r="G13" s="9"/>
      <c r="H13" s="9"/>
      <c r="I13" s="9">
        <v>300000</v>
      </c>
      <c r="J13" s="14"/>
    </row>
    <row r="14" spans="2:10" ht="12.75">
      <c r="B14" s="15"/>
      <c r="C14" s="1"/>
      <c r="D14" s="22"/>
      <c r="E14" s="13">
        <v>2006</v>
      </c>
      <c r="F14" s="9"/>
      <c r="G14" s="9"/>
      <c r="H14" s="9"/>
      <c r="I14" s="9"/>
      <c r="J14" s="23"/>
    </row>
    <row r="15" spans="2:10" ht="12.75">
      <c r="B15" s="10"/>
      <c r="C15" s="265" t="s">
        <v>15</v>
      </c>
      <c r="D15" s="24"/>
      <c r="E15" s="13">
        <v>2004</v>
      </c>
      <c r="F15" s="9">
        <v>161000</v>
      </c>
      <c r="G15" s="9"/>
      <c r="H15" s="9"/>
      <c r="I15" s="9"/>
      <c r="J15" s="14"/>
    </row>
    <row r="16" spans="2:10" ht="12.75">
      <c r="B16" s="15">
        <v>3</v>
      </c>
      <c r="C16" s="265"/>
      <c r="D16" s="25">
        <v>161000</v>
      </c>
      <c r="E16" s="13">
        <v>2005</v>
      </c>
      <c r="F16" s="9"/>
      <c r="G16" s="9"/>
      <c r="H16" s="9"/>
      <c r="I16" s="9"/>
      <c r="J16" s="14"/>
    </row>
    <row r="17" spans="2:10" ht="12.75">
      <c r="B17" s="18"/>
      <c r="C17" s="19"/>
      <c r="D17" s="17"/>
      <c r="E17" s="13">
        <v>2006</v>
      </c>
      <c r="F17" s="9"/>
      <c r="G17" s="9"/>
      <c r="H17" s="9"/>
      <c r="I17" s="9"/>
      <c r="J17" s="14"/>
    </row>
    <row r="18" spans="2:10" ht="12.75">
      <c r="B18" s="15"/>
      <c r="C18" s="266" t="s">
        <v>16</v>
      </c>
      <c r="D18" s="20"/>
      <c r="E18" s="13">
        <v>2004</v>
      </c>
      <c r="F18" s="9">
        <v>1020513</v>
      </c>
      <c r="G18" s="9"/>
      <c r="H18" s="9"/>
      <c r="I18" s="9"/>
      <c r="J18" s="21"/>
    </row>
    <row r="19" spans="2:10" ht="12.75">
      <c r="B19" s="15">
        <v>4</v>
      </c>
      <c r="C19" s="266"/>
      <c r="D19" s="25">
        <v>3170033</v>
      </c>
      <c r="E19" s="13">
        <v>2005</v>
      </c>
      <c r="F19" s="9">
        <v>1049520</v>
      </c>
      <c r="G19" s="9"/>
      <c r="H19" s="9"/>
      <c r="I19" s="9"/>
      <c r="J19" s="14"/>
    </row>
    <row r="20" spans="2:10" ht="12.75">
      <c r="B20" s="15"/>
      <c r="C20" s="1"/>
      <c r="D20" s="22"/>
      <c r="E20" s="13">
        <v>2006</v>
      </c>
      <c r="F20" s="9">
        <v>1100000</v>
      </c>
      <c r="G20" s="9"/>
      <c r="H20" s="9"/>
      <c r="I20" s="9"/>
      <c r="J20" s="23"/>
    </row>
    <row r="21" spans="2:10" ht="12.75">
      <c r="B21" s="10"/>
      <c r="C21" s="11" t="s">
        <v>17</v>
      </c>
      <c r="D21" s="24"/>
      <c r="E21" s="13">
        <v>2004</v>
      </c>
      <c r="F21" s="9">
        <v>6000</v>
      </c>
      <c r="G21" s="9"/>
      <c r="H21" s="9"/>
      <c r="I21" s="9"/>
      <c r="J21" s="14"/>
    </row>
    <row r="22" spans="2:10" ht="12.75">
      <c r="B22" s="15">
        <v>5</v>
      </c>
      <c r="C22" s="16" t="s">
        <v>18</v>
      </c>
      <c r="D22" s="17">
        <v>21840</v>
      </c>
      <c r="E22" s="13">
        <v>2005</v>
      </c>
      <c r="F22" s="9">
        <v>7200</v>
      </c>
      <c r="G22" s="9"/>
      <c r="H22" s="9"/>
      <c r="I22" s="9"/>
      <c r="J22" s="14"/>
    </row>
    <row r="23" spans="2:10" ht="12.75">
      <c r="B23" s="48"/>
      <c r="C23" s="26"/>
      <c r="D23" s="27"/>
      <c r="E23" s="13">
        <v>2006</v>
      </c>
      <c r="F23" s="9">
        <v>8640</v>
      </c>
      <c r="G23" s="9"/>
      <c r="H23" s="9"/>
      <c r="I23" s="9"/>
      <c r="J23" s="14"/>
    </row>
    <row r="24" spans="2:10" ht="12.75">
      <c r="B24" s="262"/>
      <c r="C24" s="259"/>
      <c r="D24" s="20"/>
      <c r="E24" s="28">
        <v>2004</v>
      </c>
      <c r="F24" s="29">
        <f>SUM(F9+F12+F15+F18+F21)</f>
        <v>1187513</v>
      </c>
      <c r="G24" s="29">
        <f aca="true" t="shared" si="0" ref="G24:I26">SUM(G9+G12+G18+G21)</f>
        <v>0</v>
      </c>
      <c r="H24" s="29">
        <f t="shared" si="0"/>
        <v>0</v>
      </c>
      <c r="I24" s="29">
        <f t="shared" si="0"/>
        <v>0</v>
      </c>
      <c r="J24" s="20"/>
    </row>
    <row r="25" spans="2:10" ht="12.75">
      <c r="B25" s="263"/>
      <c r="C25" s="260" t="s">
        <v>19</v>
      </c>
      <c r="D25" s="17">
        <f>SUM(D9:D23)</f>
        <v>3952873</v>
      </c>
      <c r="E25" s="28">
        <v>2005</v>
      </c>
      <c r="F25" s="29">
        <f>SUM(F10+F13+F19+F22)</f>
        <v>1056720</v>
      </c>
      <c r="G25" s="29">
        <f t="shared" si="0"/>
        <v>0</v>
      </c>
      <c r="H25" s="29">
        <f t="shared" si="0"/>
        <v>0</v>
      </c>
      <c r="I25" s="29">
        <f t="shared" si="0"/>
        <v>600000</v>
      </c>
      <c r="J25" s="24"/>
    </row>
    <row r="26" spans="2:10" ht="12.75">
      <c r="B26" s="264"/>
      <c r="C26" s="261"/>
      <c r="D26" s="22"/>
      <c r="E26" s="28">
        <v>2006</v>
      </c>
      <c r="F26" s="29">
        <f>SUM(F11+F14+F20+F23)</f>
        <v>1108640</v>
      </c>
      <c r="G26" s="29">
        <f t="shared" si="0"/>
        <v>0</v>
      </c>
      <c r="H26" s="29">
        <f t="shared" si="0"/>
        <v>0</v>
      </c>
      <c r="I26" s="29">
        <f t="shared" si="0"/>
        <v>0</v>
      </c>
      <c r="J26" s="24"/>
    </row>
    <row r="27" spans="2:10" ht="12.75">
      <c r="B27" s="181"/>
      <c r="C27" s="1"/>
      <c r="D27" s="30"/>
      <c r="E27" s="31" t="s">
        <v>20</v>
      </c>
      <c r="F27" s="31">
        <f>SUM(F24:F26)</f>
        <v>3352873</v>
      </c>
      <c r="G27" s="31">
        <f>SUM(G24:G26)</f>
        <v>0</v>
      </c>
      <c r="H27" s="31">
        <f>SUM(H24:H26)</f>
        <v>0</v>
      </c>
      <c r="I27" s="31">
        <f>SUM(I24:I26)</f>
        <v>600000</v>
      </c>
      <c r="J27" s="23"/>
    </row>
  </sheetData>
  <mergeCells count="2">
    <mergeCell ref="C15:C16"/>
    <mergeCell ref="C18:C19"/>
  </mergeCells>
  <printOptions/>
  <pageMargins left="0.7875" right="0.7875" top="0.7875" bottom="0.7875" header="0.5" footer="0.5"/>
  <pageSetup cellComments="asDisplayed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6"/>
  <sheetViews>
    <sheetView workbookViewId="0" topLeftCell="D5">
      <selection activeCell="J17" sqref="J17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4" width="20.7109375" style="0" customWidth="1"/>
    <col min="5" max="5" width="14.00390625" style="0" customWidth="1"/>
    <col min="6" max="6" width="10.28125" style="0" customWidth="1"/>
    <col min="7" max="7" width="11.7109375" style="0" customWidth="1"/>
    <col min="8" max="16384" width="8.8515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4" spans="2:13" ht="15.75">
      <c r="B4" s="1"/>
      <c r="C4" s="1"/>
      <c r="D4" s="275" t="s">
        <v>208</v>
      </c>
      <c r="E4" s="275"/>
      <c r="F4" s="275"/>
      <c r="G4" s="275"/>
      <c r="H4" s="1"/>
      <c r="I4" s="1"/>
      <c r="J4" s="1"/>
      <c r="K4" s="1"/>
      <c r="L4" s="1"/>
      <c r="M4" s="1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9" ht="12.75">
      <c r="B7" s="1"/>
      <c r="C7" s="1"/>
      <c r="D7" s="1"/>
      <c r="E7" s="1"/>
      <c r="F7" s="5"/>
      <c r="G7" s="6" t="s">
        <v>2</v>
      </c>
      <c r="H7" s="6"/>
      <c r="I7" s="7"/>
    </row>
    <row r="8" spans="2:10" ht="12.75">
      <c r="B8" s="21" t="s">
        <v>3</v>
      </c>
      <c r="C8" s="34" t="s">
        <v>4</v>
      </c>
      <c r="D8" s="21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133" t="s">
        <v>11</v>
      </c>
    </row>
    <row r="9" spans="2:10" ht="12.75">
      <c r="B9" s="10"/>
      <c r="C9" s="34" t="s">
        <v>209</v>
      </c>
      <c r="D9" s="21"/>
      <c r="E9" s="35">
        <v>2004</v>
      </c>
      <c r="F9" s="9"/>
      <c r="G9" s="9"/>
      <c r="H9" s="9"/>
      <c r="I9" s="9"/>
      <c r="J9" s="133"/>
    </row>
    <row r="10" spans="2:10" ht="12.75">
      <c r="B10" s="15">
        <v>1</v>
      </c>
      <c r="C10" s="1" t="s">
        <v>210</v>
      </c>
      <c r="D10" s="15">
        <v>1552100</v>
      </c>
      <c r="E10" s="35">
        <v>2005</v>
      </c>
      <c r="F10" s="9">
        <v>158125</v>
      </c>
      <c r="G10" s="9"/>
      <c r="H10" s="9">
        <v>474375</v>
      </c>
      <c r="I10" s="9"/>
      <c r="J10" s="140"/>
    </row>
    <row r="11" spans="2:10" ht="12.75">
      <c r="B11" s="18"/>
      <c r="C11" s="19" t="s">
        <v>211</v>
      </c>
      <c r="D11" s="23"/>
      <c r="E11" s="35">
        <v>2006</v>
      </c>
      <c r="F11" s="9">
        <v>229900</v>
      </c>
      <c r="G11" s="9"/>
      <c r="H11" s="9">
        <v>689700</v>
      </c>
      <c r="I11" s="9"/>
      <c r="J11" s="141"/>
    </row>
    <row r="12" spans="2:10" ht="12.75">
      <c r="B12" s="15"/>
      <c r="C12" s="1" t="s">
        <v>212</v>
      </c>
      <c r="D12" s="14"/>
      <c r="E12" s="35">
        <v>2004</v>
      </c>
      <c r="F12" s="9"/>
      <c r="G12" s="9"/>
      <c r="H12" s="9"/>
      <c r="I12" s="9"/>
      <c r="J12" s="140"/>
    </row>
    <row r="13" spans="2:10" ht="12.75">
      <c r="B13" s="15">
        <v>2</v>
      </c>
      <c r="C13" s="1" t="s">
        <v>213</v>
      </c>
      <c r="D13" s="15">
        <v>700000</v>
      </c>
      <c r="E13" s="35">
        <v>2005</v>
      </c>
      <c r="F13" s="9"/>
      <c r="G13" s="9"/>
      <c r="H13" s="9"/>
      <c r="I13" s="9"/>
      <c r="J13" s="140"/>
    </row>
    <row r="14" spans="2:10" ht="12.75">
      <c r="B14" s="15"/>
      <c r="C14" s="1"/>
      <c r="D14" s="14"/>
      <c r="E14" s="35">
        <v>2006</v>
      </c>
      <c r="F14" s="9">
        <v>25000</v>
      </c>
      <c r="G14" s="9"/>
      <c r="H14" s="9">
        <v>75000</v>
      </c>
      <c r="I14" s="9"/>
      <c r="J14" s="140"/>
    </row>
    <row r="15" spans="2:10" ht="12.75">
      <c r="B15" s="15"/>
      <c r="C15" s="1"/>
      <c r="D15" s="14"/>
      <c r="E15" s="35">
        <v>2007</v>
      </c>
      <c r="F15" s="9">
        <v>150000</v>
      </c>
      <c r="G15" s="9"/>
      <c r="H15" s="9">
        <v>450000</v>
      </c>
      <c r="I15" s="9"/>
      <c r="J15" s="140"/>
    </row>
    <row r="16" spans="2:10" ht="12.75">
      <c r="B16" s="10"/>
      <c r="C16" s="21" t="s">
        <v>214</v>
      </c>
      <c r="D16" s="21"/>
      <c r="E16" s="35">
        <v>2004</v>
      </c>
      <c r="F16" s="9"/>
      <c r="G16" s="9"/>
      <c r="H16" s="9"/>
      <c r="I16" s="9"/>
      <c r="J16" s="21"/>
    </row>
    <row r="17" spans="2:10" ht="12.75">
      <c r="B17" s="15">
        <v>3</v>
      </c>
      <c r="C17" s="14" t="s">
        <v>215</v>
      </c>
      <c r="D17" s="15">
        <v>1200000</v>
      </c>
      <c r="E17" s="35">
        <v>2005</v>
      </c>
      <c r="F17" s="9"/>
      <c r="G17" s="9"/>
      <c r="H17" s="9"/>
      <c r="I17" s="9"/>
      <c r="J17" s="153" t="s">
        <v>13</v>
      </c>
    </row>
    <row r="18" spans="2:10" ht="12.75" customHeight="1">
      <c r="B18" s="15"/>
      <c r="C18" s="14"/>
      <c r="D18" s="14"/>
      <c r="E18" s="35">
        <v>2006</v>
      </c>
      <c r="F18" s="9"/>
      <c r="G18" s="9"/>
      <c r="H18" s="9"/>
      <c r="I18" s="9">
        <v>50000</v>
      </c>
      <c r="J18" s="14"/>
    </row>
    <row r="19" spans="2:10" ht="12.75" customHeight="1" hidden="1">
      <c r="B19" s="14"/>
      <c r="C19" s="14"/>
      <c r="D19" s="14"/>
      <c r="E19" s="35">
        <v>2004</v>
      </c>
      <c r="F19" s="9"/>
      <c r="G19" s="9"/>
      <c r="H19" s="9"/>
      <c r="I19" s="9"/>
      <c r="J19" s="14"/>
    </row>
    <row r="20" spans="2:10" ht="12.75" customHeight="1" hidden="1">
      <c r="B20" s="14">
        <v>4</v>
      </c>
      <c r="C20" s="14"/>
      <c r="D20" s="14"/>
      <c r="E20" s="35">
        <v>2005</v>
      </c>
      <c r="F20" s="9"/>
      <c r="G20" s="9"/>
      <c r="H20" s="9"/>
      <c r="I20" s="9"/>
      <c r="J20" s="14"/>
    </row>
    <row r="21" spans="2:10" ht="12.75" customHeight="1" hidden="1">
      <c r="B21" s="14"/>
      <c r="C21" s="14"/>
      <c r="D21" s="14"/>
      <c r="E21" s="35">
        <v>2006</v>
      </c>
      <c r="F21" s="9"/>
      <c r="G21" s="9"/>
      <c r="H21" s="9"/>
      <c r="I21" s="9"/>
      <c r="J21" s="14"/>
    </row>
    <row r="22" spans="2:10" ht="12.75" customHeight="1" hidden="1">
      <c r="B22" s="14"/>
      <c r="C22" s="14"/>
      <c r="D22" s="14"/>
      <c r="E22" s="35">
        <v>2004</v>
      </c>
      <c r="F22" s="9"/>
      <c r="G22" s="9"/>
      <c r="H22" s="9"/>
      <c r="I22" s="9"/>
      <c r="J22" s="14"/>
    </row>
    <row r="23" spans="2:10" ht="12.75" customHeight="1" hidden="1">
      <c r="B23" s="14"/>
      <c r="C23" s="14"/>
      <c r="D23" s="14"/>
      <c r="E23" s="35">
        <v>2005</v>
      </c>
      <c r="F23" s="9"/>
      <c r="G23" s="9"/>
      <c r="H23" s="9"/>
      <c r="I23" s="9"/>
      <c r="J23" s="14"/>
    </row>
    <row r="24" spans="2:10" ht="12.75" customHeight="1" hidden="1">
      <c r="B24" s="14"/>
      <c r="C24" s="14"/>
      <c r="D24" s="14"/>
      <c r="E24" s="35">
        <v>2006</v>
      </c>
      <c r="F24" s="9"/>
      <c r="G24" s="9"/>
      <c r="H24" s="9"/>
      <c r="I24" s="9"/>
      <c r="J24" s="14"/>
    </row>
    <row r="25" spans="2:10" ht="12.75" customHeight="1" hidden="1">
      <c r="B25" s="14"/>
      <c r="C25" s="14"/>
      <c r="D25" s="14"/>
      <c r="E25" s="35">
        <v>2004</v>
      </c>
      <c r="F25" s="9"/>
      <c r="G25" s="9"/>
      <c r="H25" s="9"/>
      <c r="I25" s="9"/>
      <c r="J25" s="14"/>
    </row>
    <row r="26" spans="2:10" ht="12.75" customHeight="1" hidden="1">
      <c r="B26" s="14"/>
      <c r="C26" s="14"/>
      <c r="D26" s="14"/>
      <c r="E26" s="35">
        <v>2005</v>
      </c>
      <c r="F26" s="9"/>
      <c r="G26" s="9"/>
      <c r="H26" s="9"/>
      <c r="I26" s="9"/>
      <c r="J26" s="14"/>
    </row>
    <row r="27" spans="2:10" ht="12.75" customHeight="1" hidden="1">
      <c r="B27" s="14"/>
      <c r="C27" s="14"/>
      <c r="D27" s="14"/>
      <c r="E27" s="35">
        <v>2006</v>
      </c>
      <c r="F27" s="9"/>
      <c r="G27" s="9"/>
      <c r="H27" s="9"/>
      <c r="I27" s="9"/>
      <c r="J27" s="14"/>
    </row>
    <row r="28" spans="2:10" ht="12.75" customHeight="1" hidden="1">
      <c r="B28" s="14"/>
      <c r="C28" s="14"/>
      <c r="D28" s="14"/>
      <c r="E28" s="35">
        <v>2004</v>
      </c>
      <c r="F28" s="9"/>
      <c r="G28" s="9"/>
      <c r="H28" s="9"/>
      <c r="I28" s="9"/>
      <c r="J28" s="14"/>
    </row>
    <row r="29" spans="2:10" ht="12.75" customHeight="1" hidden="1">
      <c r="B29" s="14"/>
      <c r="C29" s="14"/>
      <c r="D29" s="14"/>
      <c r="E29" s="35">
        <v>2005</v>
      </c>
      <c r="F29" s="9"/>
      <c r="G29" s="9"/>
      <c r="H29" s="9"/>
      <c r="I29" s="9"/>
      <c r="J29" s="14"/>
    </row>
    <row r="30" spans="2:10" ht="12.75" customHeight="1" hidden="1">
      <c r="B30" s="14"/>
      <c r="C30" s="14"/>
      <c r="D30" s="14"/>
      <c r="E30" s="35">
        <v>2006</v>
      </c>
      <c r="F30" s="9"/>
      <c r="G30" s="9"/>
      <c r="H30" s="9"/>
      <c r="I30" s="9"/>
      <c r="J30" s="14"/>
    </row>
    <row r="31" spans="2:10" ht="12.75" customHeight="1" hidden="1">
      <c r="B31" s="14"/>
      <c r="C31" s="14"/>
      <c r="D31" s="14"/>
      <c r="E31" s="35">
        <v>2004</v>
      </c>
      <c r="F31" s="9"/>
      <c r="G31" s="9"/>
      <c r="H31" s="9"/>
      <c r="I31" s="9"/>
      <c r="J31" s="14"/>
    </row>
    <row r="32" spans="2:10" ht="12.75" customHeight="1" hidden="1">
      <c r="B32" s="14"/>
      <c r="C32" s="14"/>
      <c r="D32" s="14"/>
      <c r="E32" s="35">
        <v>2005</v>
      </c>
      <c r="F32" s="9"/>
      <c r="G32" s="9"/>
      <c r="H32" s="9"/>
      <c r="I32" s="9"/>
      <c r="J32" s="14"/>
    </row>
    <row r="33" spans="2:10" ht="12.75" customHeight="1" hidden="1">
      <c r="B33" s="14"/>
      <c r="C33" s="14"/>
      <c r="D33" s="14"/>
      <c r="E33" s="35">
        <v>2006</v>
      </c>
      <c r="F33" s="9"/>
      <c r="G33" s="9"/>
      <c r="H33" s="9"/>
      <c r="I33" s="9"/>
      <c r="J33" s="14"/>
    </row>
    <row r="34" spans="2:10" ht="12.75" customHeight="1" hidden="1">
      <c r="B34" s="14"/>
      <c r="C34" s="14"/>
      <c r="D34" s="14"/>
      <c r="E34" s="35">
        <v>2004</v>
      </c>
      <c r="F34" s="9"/>
      <c r="G34" s="9"/>
      <c r="H34" s="9"/>
      <c r="I34" s="9"/>
      <c r="J34" s="14"/>
    </row>
    <row r="35" spans="2:10" ht="12.75" customHeight="1" hidden="1">
      <c r="B35" s="14"/>
      <c r="C35" s="14"/>
      <c r="D35" s="14"/>
      <c r="E35" s="35">
        <v>2005</v>
      </c>
      <c r="F35" s="9"/>
      <c r="G35" s="9"/>
      <c r="H35" s="9"/>
      <c r="I35" s="9"/>
      <c r="J35" s="14"/>
    </row>
    <row r="36" spans="2:10" ht="12.75" customHeight="1" hidden="1">
      <c r="B36" s="14"/>
      <c r="C36" s="14"/>
      <c r="D36" s="14"/>
      <c r="E36" s="35">
        <v>2006</v>
      </c>
      <c r="F36" s="9"/>
      <c r="G36" s="9"/>
      <c r="H36" s="9"/>
      <c r="I36" s="9"/>
      <c r="J36" s="14"/>
    </row>
    <row r="37" spans="2:10" ht="12.75" customHeight="1" hidden="1">
      <c r="B37" s="14"/>
      <c r="C37" s="14"/>
      <c r="D37" s="14"/>
      <c r="E37" s="35">
        <v>2004</v>
      </c>
      <c r="F37" s="9"/>
      <c r="G37" s="9"/>
      <c r="H37" s="9"/>
      <c r="I37" s="9"/>
      <c r="J37" s="14"/>
    </row>
    <row r="38" spans="2:10" ht="12.75" customHeight="1" hidden="1">
      <c r="B38" s="14"/>
      <c r="C38" s="14"/>
      <c r="D38" s="14"/>
      <c r="E38" s="35">
        <v>2005</v>
      </c>
      <c r="F38" s="9"/>
      <c r="G38" s="9"/>
      <c r="H38" s="9"/>
      <c r="I38" s="9"/>
      <c r="J38" s="14"/>
    </row>
    <row r="39" spans="2:10" ht="12.75" customHeight="1" hidden="1">
      <c r="B39" s="14"/>
      <c r="C39" s="14"/>
      <c r="D39" s="14"/>
      <c r="E39" s="35">
        <v>2006</v>
      </c>
      <c r="F39" s="9"/>
      <c r="G39" s="9"/>
      <c r="H39" s="9"/>
      <c r="I39" s="9"/>
      <c r="J39" s="14"/>
    </row>
    <row r="40" spans="2:10" ht="12.75" customHeight="1" hidden="1">
      <c r="B40" s="14"/>
      <c r="C40" s="14"/>
      <c r="D40" s="14"/>
      <c r="E40" s="35"/>
      <c r="F40" s="9"/>
      <c r="G40" s="9"/>
      <c r="H40" s="9"/>
      <c r="I40" s="9"/>
      <c r="J40" s="14"/>
    </row>
    <row r="41" spans="2:10" ht="15" customHeight="1">
      <c r="B41" s="23"/>
      <c r="C41" s="23"/>
      <c r="D41" s="23"/>
      <c r="E41" s="35">
        <v>2007</v>
      </c>
      <c r="F41" s="9"/>
      <c r="G41" s="9"/>
      <c r="H41" s="9"/>
      <c r="I41" s="9">
        <v>1150000</v>
      </c>
      <c r="J41" s="23"/>
    </row>
    <row r="42" spans="2:10" ht="16.5" customHeight="1">
      <c r="B42" s="21"/>
      <c r="C42" s="21"/>
      <c r="D42" s="21"/>
      <c r="E42" s="52">
        <v>2004</v>
      </c>
      <c r="F42" s="29">
        <f aca="true" t="shared" si="0" ref="F42:I44">SUM(F9+F12+F19+F22+F31+F16+F25+F28+F34+F37)</f>
        <v>0</v>
      </c>
      <c r="G42" s="29">
        <f t="shared" si="0"/>
        <v>0</v>
      </c>
      <c r="H42" s="29">
        <f t="shared" si="0"/>
        <v>0</v>
      </c>
      <c r="I42" s="29">
        <f t="shared" si="0"/>
        <v>0</v>
      </c>
      <c r="J42" s="21"/>
    </row>
    <row r="43" spans="2:10" ht="12.75">
      <c r="B43" s="14"/>
      <c r="C43" s="145" t="s">
        <v>20</v>
      </c>
      <c r="D43" s="106">
        <f>SUM(D9:D39)</f>
        <v>3452100</v>
      </c>
      <c r="E43" s="52">
        <v>2005</v>
      </c>
      <c r="F43" s="29">
        <f t="shared" si="0"/>
        <v>158125</v>
      </c>
      <c r="G43" s="29">
        <f t="shared" si="0"/>
        <v>0</v>
      </c>
      <c r="H43" s="29">
        <f t="shared" si="0"/>
        <v>474375</v>
      </c>
      <c r="I43" s="29">
        <f t="shared" si="0"/>
        <v>0</v>
      </c>
      <c r="J43" s="14"/>
    </row>
    <row r="44" spans="2:10" ht="12.75">
      <c r="B44" s="14"/>
      <c r="C44" s="14"/>
      <c r="D44" s="14"/>
      <c r="E44" s="52">
        <v>2006</v>
      </c>
      <c r="F44" s="29">
        <f t="shared" si="0"/>
        <v>254900</v>
      </c>
      <c r="G44" s="29">
        <f t="shared" si="0"/>
        <v>0</v>
      </c>
      <c r="H44" s="29">
        <f t="shared" si="0"/>
        <v>764700</v>
      </c>
      <c r="I44" s="29">
        <f t="shared" si="0"/>
        <v>50000</v>
      </c>
      <c r="J44" s="14"/>
    </row>
    <row r="45" spans="2:10" ht="12.75">
      <c r="B45" s="23"/>
      <c r="C45" s="23"/>
      <c r="D45" s="23"/>
      <c r="E45" s="52">
        <v>2007</v>
      </c>
      <c r="F45" s="29">
        <f>SUM(F12+F15+F22+F25+F34+F19+F28+F31+F37+F42)</f>
        <v>150000</v>
      </c>
      <c r="G45" s="29">
        <f>SUM(G12+G15+G22+G25+G34+G19+G28+G31+G37+G42)</f>
        <v>0</v>
      </c>
      <c r="H45" s="29">
        <f>SUM(H12+H15+H22+H25+H34+H19+H28+H31+H37+H42)</f>
        <v>450000</v>
      </c>
      <c r="I45" s="29">
        <f>SUM(I41)</f>
        <v>1150000</v>
      </c>
      <c r="J45" s="14"/>
    </row>
    <row r="46" spans="2:10" ht="12.75">
      <c r="B46" s="1"/>
      <c r="C46" s="1"/>
      <c r="D46" s="1"/>
      <c r="E46" s="31" t="s">
        <v>20</v>
      </c>
      <c r="F46" s="31">
        <f>SUM(F42:F45)</f>
        <v>563025</v>
      </c>
      <c r="G46" s="31">
        <f>SUM(G42:G45)</f>
        <v>0</v>
      </c>
      <c r="H46" s="31">
        <f>SUM(H42:H45)</f>
        <v>1689075</v>
      </c>
      <c r="I46" s="31">
        <f>SUM(I42:I45)</f>
        <v>1200000</v>
      </c>
      <c r="J46" s="116"/>
    </row>
  </sheetData>
  <mergeCells count="1">
    <mergeCell ref="D4:G4"/>
  </mergeCells>
  <printOptions/>
  <pageMargins left="0.7875" right="0.7875" top="0.7875" bottom="0.7875" header="0.5" footer="0.5"/>
  <pageSetup cellComments="asDisplayed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46"/>
  <sheetViews>
    <sheetView workbookViewId="0" topLeftCell="D6">
      <selection activeCell="J41" sqref="J41:J44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4" width="20.7109375" style="0" customWidth="1"/>
    <col min="5" max="5" width="14.00390625" style="0" customWidth="1"/>
    <col min="6" max="6" width="10.28125" style="0" customWidth="1"/>
    <col min="7" max="8" width="10.7109375" style="0" customWidth="1"/>
    <col min="9" max="16384" width="8.8515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5.75">
      <c r="B3" s="1"/>
      <c r="C3" s="1"/>
      <c r="D3" s="275" t="s">
        <v>216</v>
      </c>
      <c r="E3" s="275"/>
      <c r="F3" s="275"/>
      <c r="G3" s="275"/>
    </row>
    <row r="4" spans="2:7" ht="6.75" customHeight="1">
      <c r="B4" s="1"/>
      <c r="C4" s="1"/>
      <c r="D4" s="1"/>
      <c r="E4" s="1"/>
      <c r="F4" s="1"/>
      <c r="G4" s="1"/>
    </row>
    <row r="5" spans="2:8" ht="18.75" customHeight="1">
      <c r="B5" s="1"/>
      <c r="C5" s="1"/>
      <c r="D5" s="273"/>
      <c r="E5" s="273"/>
      <c r="F5" s="273"/>
      <c r="G5" s="273"/>
      <c r="H5" s="273"/>
    </row>
    <row r="6" spans="2:7" ht="12.75">
      <c r="B6" s="1"/>
      <c r="C6" s="1"/>
      <c r="D6" s="1"/>
      <c r="E6" s="1"/>
      <c r="F6" s="1"/>
      <c r="G6" s="1"/>
    </row>
    <row r="7" spans="2:9" ht="12.75">
      <c r="B7" s="1"/>
      <c r="C7" s="1"/>
      <c r="D7" s="1"/>
      <c r="E7" s="1"/>
      <c r="F7" s="5"/>
      <c r="G7" s="6" t="s">
        <v>2</v>
      </c>
      <c r="H7" s="6"/>
      <c r="I7" s="7"/>
    </row>
    <row r="8" spans="2:10" ht="12.75">
      <c r="B8" s="10" t="s">
        <v>3</v>
      </c>
      <c r="C8" s="21" t="s">
        <v>4</v>
      </c>
      <c r="D8" s="21" t="s">
        <v>5</v>
      </c>
      <c r="E8" s="34" t="s">
        <v>6</v>
      </c>
      <c r="F8" s="21" t="s">
        <v>7</v>
      </c>
      <c r="G8" s="152" t="s">
        <v>8</v>
      </c>
      <c r="H8" s="21" t="s">
        <v>9</v>
      </c>
      <c r="I8" s="169" t="s">
        <v>10</v>
      </c>
      <c r="J8" s="165" t="s">
        <v>11</v>
      </c>
    </row>
    <row r="9" spans="2:10" ht="12.75">
      <c r="B9" s="10"/>
      <c r="C9" s="21" t="s">
        <v>217</v>
      </c>
      <c r="D9" s="21"/>
      <c r="E9" s="35">
        <v>2004</v>
      </c>
      <c r="F9" s="9">
        <v>39120</v>
      </c>
      <c r="G9" s="9"/>
      <c r="H9" s="9">
        <v>60000</v>
      </c>
      <c r="I9" s="161">
        <v>8000</v>
      </c>
      <c r="J9" s="171" t="s">
        <v>218</v>
      </c>
    </row>
    <row r="10" spans="2:10" ht="12.75">
      <c r="B10" s="15">
        <v>1</v>
      </c>
      <c r="C10" s="14" t="s">
        <v>219</v>
      </c>
      <c r="D10" s="15">
        <v>4570260</v>
      </c>
      <c r="E10" s="35">
        <v>2005</v>
      </c>
      <c r="F10" s="9">
        <v>448560</v>
      </c>
      <c r="G10" s="9"/>
      <c r="H10" s="9">
        <v>2242800</v>
      </c>
      <c r="I10" s="161">
        <v>299040</v>
      </c>
      <c r="J10" s="172" t="s">
        <v>220</v>
      </c>
    </row>
    <row r="11" spans="2:10" ht="12.75">
      <c r="B11" s="18"/>
      <c r="C11" s="23"/>
      <c r="D11" s="23"/>
      <c r="E11" s="35">
        <v>2006</v>
      </c>
      <c r="F11" s="9">
        <v>214911</v>
      </c>
      <c r="G11" s="9"/>
      <c r="H11" s="9">
        <v>1074555</v>
      </c>
      <c r="I11" s="161">
        <v>143274</v>
      </c>
      <c r="J11" s="173" t="s">
        <v>221</v>
      </c>
    </row>
    <row r="12" spans="2:10" ht="12.75">
      <c r="B12" s="15"/>
      <c r="C12" s="14" t="s">
        <v>222</v>
      </c>
      <c r="D12" s="14"/>
      <c r="E12" s="35">
        <v>2004</v>
      </c>
      <c r="F12" s="9">
        <v>90900</v>
      </c>
      <c r="G12" s="9"/>
      <c r="H12" s="9">
        <v>229500</v>
      </c>
      <c r="I12" s="9">
        <v>30600</v>
      </c>
      <c r="J12" s="163"/>
    </row>
    <row r="13" spans="2:10" ht="12.75">
      <c r="B13" s="15">
        <v>2</v>
      </c>
      <c r="C13" s="14" t="s">
        <v>223</v>
      </c>
      <c r="D13" s="15">
        <v>10945870</v>
      </c>
      <c r="E13" s="35">
        <v>2005</v>
      </c>
      <c r="F13" s="9">
        <v>683100</v>
      </c>
      <c r="G13" s="9"/>
      <c r="H13" s="9">
        <v>3415500</v>
      </c>
      <c r="I13" s="9">
        <v>455400</v>
      </c>
      <c r="J13" s="153" t="s">
        <v>218</v>
      </c>
    </row>
    <row r="14" spans="2:10" ht="12.75">
      <c r="B14" s="15"/>
      <c r="C14" s="14"/>
      <c r="D14" s="14"/>
      <c r="E14" s="35">
        <v>2006</v>
      </c>
      <c r="F14" s="9">
        <v>906130.5</v>
      </c>
      <c r="G14" s="9"/>
      <c r="H14" s="9">
        <v>4530652.5</v>
      </c>
      <c r="I14" s="9">
        <v>604087</v>
      </c>
      <c r="J14" s="23"/>
    </row>
    <row r="15" spans="2:10" ht="12.75">
      <c r="B15" s="10"/>
      <c r="C15" s="21"/>
      <c r="D15" s="21"/>
      <c r="E15" s="35">
        <v>2004</v>
      </c>
      <c r="F15" s="9">
        <v>129596</v>
      </c>
      <c r="G15" s="9"/>
      <c r="H15" s="9">
        <v>647981</v>
      </c>
      <c r="I15" s="9">
        <v>86397</v>
      </c>
      <c r="J15" s="21"/>
    </row>
    <row r="16" spans="2:10" ht="12.75">
      <c r="B16" s="15">
        <v>3</v>
      </c>
      <c r="C16" s="14" t="s">
        <v>224</v>
      </c>
      <c r="D16" s="15">
        <v>863974</v>
      </c>
      <c r="E16" s="35">
        <v>2005</v>
      </c>
      <c r="F16" s="9"/>
      <c r="G16" s="9"/>
      <c r="H16" s="9"/>
      <c r="I16" s="9"/>
      <c r="J16" s="153" t="s">
        <v>218</v>
      </c>
    </row>
    <row r="17" spans="2:10" ht="12.75">
      <c r="B17" s="18"/>
      <c r="C17" s="23" t="s">
        <v>225</v>
      </c>
      <c r="D17" s="23"/>
      <c r="E17" s="35">
        <v>2006</v>
      </c>
      <c r="F17" s="9"/>
      <c r="G17" s="9"/>
      <c r="H17" s="9"/>
      <c r="I17" s="9"/>
      <c r="J17" s="23"/>
    </row>
    <row r="18" spans="2:10" ht="12.75">
      <c r="B18" s="10"/>
      <c r="C18" s="34" t="s">
        <v>226</v>
      </c>
      <c r="D18" s="21"/>
      <c r="E18" s="35">
        <v>2004</v>
      </c>
      <c r="F18" s="9"/>
      <c r="G18" s="9"/>
      <c r="H18" s="9"/>
      <c r="I18" s="9"/>
      <c r="J18" s="21"/>
    </row>
    <row r="19" spans="2:10" ht="12.75">
      <c r="B19" s="15">
        <v>4</v>
      </c>
      <c r="C19" s="1" t="s">
        <v>227</v>
      </c>
      <c r="D19" s="15">
        <v>4700000</v>
      </c>
      <c r="E19" s="35">
        <v>2005</v>
      </c>
      <c r="F19" s="9">
        <v>22500</v>
      </c>
      <c r="G19" s="9"/>
      <c r="H19" s="9">
        <v>112500</v>
      </c>
      <c r="I19" s="9">
        <v>15000</v>
      </c>
      <c r="J19" s="153" t="s">
        <v>218</v>
      </c>
    </row>
    <row r="20" spans="2:10" ht="13.5" customHeight="1">
      <c r="B20" s="15"/>
      <c r="C20" s="1"/>
      <c r="D20" s="14"/>
      <c r="E20" s="35">
        <v>2006</v>
      </c>
      <c r="F20" s="9">
        <v>300000</v>
      </c>
      <c r="G20" s="9"/>
      <c r="H20" s="9">
        <v>1500000</v>
      </c>
      <c r="I20" s="9">
        <v>200000</v>
      </c>
      <c r="J20" s="14"/>
    </row>
    <row r="21" spans="2:10" ht="12.75" customHeight="1" hidden="1">
      <c r="B21" s="14"/>
      <c r="C21" s="1"/>
      <c r="D21" s="14"/>
      <c r="E21" s="35">
        <v>2004</v>
      </c>
      <c r="F21" s="9"/>
      <c r="G21" s="9"/>
      <c r="H21" s="9"/>
      <c r="I21" s="9"/>
      <c r="J21" s="14"/>
    </row>
    <row r="22" spans="2:10" ht="12.75" customHeight="1" hidden="1">
      <c r="B22" s="14">
        <v>5</v>
      </c>
      <c r="C22" s="1"/>
      <c r="D22" s="14"/>
      <c r="E22" s="35">
        <v>2005</v>
      </c>
      <c r="F22" s="9"/>
      <c r="G22" s="9"/>
      <c r="H22" s="9"/>
      <c r="I22" s="9"/>
      <c r="J22" s="14"/>
    </row>
    <row r="23" spans="2:10" ht="12.75" customHeight="1" hidden="1">
      <c r="B23" s="14"/>
      <c r="C23" s="1"/>
      <c r="D23" s="14"/>
      <c r="E23" s="35">
        <v>2006</v>
      </c>
      <c r="F23" s="9"/>
      <c r="G23" s="9"/>
      <c r="H23" s="9"/>
      <c r="I23" s="9"/>
      <c r="J23" s="14"/>
    </row>
    <row r="24" spans="2:10" ht="12.75" customHeight="1" hidden="1">
      <c r="B24" s="14"/>
      <c r="C24" s="1"/>
      <c r="D24" s="14"/>
      <c r="E24" s="35">
        <v>2004</v>
      </c>
      <c r="F24" s="9"/>
      <c r="G24" s="9"/>
      <c r="H24" s="9"/>
      <c r="I24" s="9"/>
      <c r="J24" s="14"/>
    </row>
    <row r="25" spans="2:10" ht="12.75" customHeight="1" hidden="1">
      <c r="B25" s="14"/>
      <c r="C25" s="1"/>
      <c r="D25" s="14"/>
      <c r="E25" s="35">
        <v>2005</v>
      </c>
      <c r="F25" s="9"/>
      <c r="G25" s="9"/>
      <c r="H25" s="9"/>
      <c r="I25" s="9"/>
      <c r="J25" s="14"/>
    </row>
    <row r="26" spans="2:10" ht="12.75" customHeight="1" hidden="1">
      <c r="B26" s="14"/>
      <c r="C26" s="1"/>
      <c r="D26" s="14"/>
      <c r="E26" s="35">
        <v>2006</v>
      </c>
      <c r="F26" s="9"/>
      <c r="G26" s="9"/>
      <c r="H26" s="9"/>
      <c r="I26" s="9"/>
      <c r="J26" s="14"/>
    </row>
    <row r="27" spans="2:10" ht="12.75" customHeight="1" hidden="1">
      <c r="B27" s="14"/>
      <c r="C27" s="1"/>
      <c r="D27" s="14"/>
      <c r="E27" s="35">
        <v>2004</v>
      </c>
      <c r="F27" s="9"/>
      <c r="G27" s="9"/>
      <c r="H27" s="9"/>
      <c r="I27" s="9"/>
      <c r="J27" s="14"/>
    </row>
    <row r="28" spans="2:10" ht="12.75" customHeight="1" hidden="1">
      <c r="B28" s="14"/>
      <c r="C28" s="1"/>
      <c r="D28" s="14"/>
      <c r="E28" s="35">
        <v>2005</v>
      </c>
      <c r="F28" s="9"/>
      <c r="G28" s="9"/>
      <c r="H28" s="9"/>
      <c r="I28" s="9"/>
      <c r="J28" s="14"/>
    </row>
    <row r="29" spans="2:10" ht="12.75" customHeight="1" hidden="1">
      <c r="B29" s="14"/>
      <c r="C29" s="1"/>
      <c r="D29" s="14"/>
      <c r="E29" s="35">
        <v>2006</v>
      </c>
      <c r="F29" s="9"/>
      <c r="G29" s="9"/>
      <c r="H29" s="9"/>
      <c r="I29" s="9"/>
      <c r="J29" s="14"/>
    </row>
    <row r="30" spans="2:10" ht="12.75" customHeight="1" hidden="1">
      <c r="B30" s="14"/>
      <c r="C30" s="1"/>
      <c r="D30" s="14"/>
      <c r="E30" s="35">
        <v>2004</v>
      </c>
      <c r="F30" s="9"/>
      <c r="G30" s="9"/>
      <c r="H30" s="9"/>
      <c r="I30" s="9"/>
      <c r="J30" s="14"/>
    </row>
    <row r="31" spans="2:10" ht="12.75" customHeight="1" hidden="1">
      <c r="B31" s="14"/>
      <c r="C31" s="1"/>
      <c r="D31" s="14"/>
      <c r="E31" s="35">
        <v>2005</v>
      </c>
      <c r="F31" s="9"/>
      <c r="G31" s="9"/>
      <c r="H31" s="9"/>
      <c r="I31" s="9"/>
      <c r="J31" s="14"/>
    </row>
    <row r="32" spans="2:10" ht="12.75" customHeight="1" hidden="1">
      <c r="B32" s="14"/>
      <c r="C32" s="1"/>
      <c r="D32" s="14"/>
      <c r="E32" s="35">
        <v>2006</v>
      </c>
      <c r="F32" s="9"/>
      <c r="G32" s="9"/>
      <c r="H32" s="9"/>
      <c r="I32" s="9"/>
      <c r="J32" s="14"/>
    </row>
    <row r="33" spans="2:10" ht="12.75" customHeight="1" hidden="1">
      <c r="B33" s="14"/>
      <c r="C33" s="1"/>
      <c r="D33" s="14"/>
      <c r="E33" s="35">
        <v>2004</v>
      </c>
      <c r="F33" s="9"/>
      <c r="G33" s="9"/>
      <c r="H33" s="9"/>
      <c r="I33" s="9"/>
      <c r="J33" s="14"/>
    </row>
    <row r="34" spans="2:10" ht="12.75" customHeight="1" hidden="1">
      <c r="B34" s="14"/>
      <c r="C34" s="1"/>
      <c r="D34" s="14"/>
      <c r="E34" s="35">
        <v>2005</v>
      </c>
      <c r="F34" s="9"/>
      <c r="G34" s="9"/>
      <c r="H34" s="9"/>
      <c r="I34" s="9"/>
      <c r="J34" s="14"/>
    </row>
    <row r="35" spans="2:10" ht="12.75" customHeight="1" hidden="1">
      <c r="B35" s="14"/>
      <c r="C35" s="1"/>
      <c r="D35" s="14"/>
      <c r="E35" s="35">
        <v>2006</v>
      </c>
      <c r="F35" s="9"/>
      <c r="G35" s="9"/>
      <c r="H35" s="9"/>
      <c r="I35" s="9"/>
      <c r="J35" s="14"/>
    </row>
    <row r="36" spans="2:10" ht="12.75" customHeight="1" hidden="1">
      <c r="B36" s="14"/>
      <c r="C36" s="1"/>
      <c r="D36" s="14"/>
      <c r="E36" s="35">
        <v>2004</v>
      </c>
      <c r="F36" s="9"/>
      <c r="G36" s="9"/>
      <c r="H36" s="9"/>
      <c r="I36" s="9"/>
      <c r="J36" s="14"/>
    </row>
    <row r="37" spans="2:10" ht="12.75" customHeight="1" hidden="1">
      <c r="B37" s="14"/>
      <c r="C37" s="1"/>
      <c r="D37" s="14"/>
      <c r="E37" s="35">
        <v>2005</v>
      </c>
      <c r="F37" s="9"/>
      <c r="G37" s="9"/>
      <c r="H37" s="9"/>
      <c r="I37" s="9"/>
      <c r="J37" s="14"/>
    </row>
    <row r="38" spans="2:10" ht="12.75" customHeight="1" hidden="1">
      <c r="B38" s="14"/>
      <c r="C38" s="1"/>
      <c r="D38" s="14"/>
      <c r="E38" s="35">
        <v>2006</v>
      </c>
      <c r="F38" s="9"/>
      <c r="G38" s="9"/>
      <c r="H38" s="9"/>
      <c r="I38" s="9"/>
      <c r="J38" s="14"/>
    </row>
    <row r="39" spans="2:10" ht="13.5" customHeight="1">
      <c r="B39" s="23"/>
      <c r="C39" s="1"/>
      <c r="D39" s="23"/>
      <c r="E39" s="35">
        <v>2007</v>
      </c>
      <c r="F39" s="9">
        <v>382500</v>
      </c>
      <c r="G39" s="9"/>
      <c r="H39" s="9">
        <v>1912500</v>
      </c>
      <c r="I39" s="9">
        <v>255000</v>
      </c>
      <c r="J39" s="23"/>
    </row>
    <row r="40" spans="2:10" ht="12.75" customHeight="1" hidden="1">
      <c r="B40" s="236"/>
      <c r="C40" s="180"/>
      <c r="D40" s="180"/>
      <c r="E40" s="35">
        <v>2008</v>
      </c>
      <c r="F40" s="9"/>
      <c r="G40" s="9"/>
      <c r="H40" s="9"/>
      <c r="I40" s="9"/>
      <c r="J40" s="208"/>
    </row>
    <row r="41" spans="2:10" ht="12.75">
      <c r="B41" s="223"/>
      <c r="C41" s="223"/>
      <c r="D41" s="165"/>
      <c r="E41" s="192">
        <v>2004</v>
      </c>
      <c r="F41" s="29">
        <f aca="true" t="shared" si="0" ref="F41:I43">SUM(F9+F12+F18+F21+F30+F15+F24+F27+F33+F36)</f>
        <v>259616</v>
      </c>
      <c r="G41" s="29">
        <f t="shared" si="0"/>
        <v>0</v>
      </c>
      <c r="H41" s="29">
        <f t="shared" si="0"/>
        <v>937481</v>
      </c>
      <c r="I41" s="198">
        <f t="shared" si="0"/>
        <v>124997</v>
      </c>
      <c r="J41" s="165"/>
    </row>
    <row r="42" spans="2:10" ht="12.75">
      <c r="B42" s="224"/>
      <c r="C42" s="224" t="s">
        <v>20</v>
      </c>
      <c r="D42" s="197">
        <f>SUM(D9:D38)</f>
        <v>21080104</v>
      </c>
      <c r="E42" s="192">
        <v>2005</v>
      </c>
      <c r="F42" s="29">
        <f t="shared" si="0"/>
        <v>1154160</v>
      </c>
      <c r="G42" s="29">
        <f t="shared" si="0"/>
        <v>0</v>
      </c>
      <c r="H42" s="29">
        <f t="shared" si="0"/>
        <v>5770800</v>
      </c>
      <c r="I42" s="198">
        <f t="shared" si="0"/>
        <v>769440</v>
      </c>
      <c r="J42" s="168"/>
    </row>
    <row r="43" spans="2:10" ht="12.75">
      <c r="B43" s="239"/>
      <c r="C43" s="239"/>
      <c r="D43" s="168"/>
      <c r="E43" s="192">
        <v>2006</v>
      </c>
      <c r="F43" s="29">
        <f t="shared" si="0"/>
        <v>1421041.5</v>
      </c>
      <c r="G43" s="29">
        <f t="shared" si="0"/>
        <v>0</v>
      </c>
      <c r="H43" s="29">
        <f t="shared" si="0"/>
        <v>7105207.5</v>
      </c>
      <c r="I43" s="198">
        <f t="shared" si="0"/>
        <v>947361</v>
      </c>
      <c r="J43" s="168"/>
    </row>
    <row r="44" spans="2:10" ht="12.75">
      <c r="B44" s="240"/>
      <c r="C44" s="240"/>
      <c r="D44" s="166"/>
      <c r="E44" s="192">
        <v>2007</v>
      </c>
      <c r="F44" s="29">
        <f>SUM(F39)</f>
        <v>382500</v>
      </c>
      <c r="G44" s="29">
        <f>SUM(G39)</f>
        <v>0</v>
      </c>
      <c r="H44" s="29">
        <f>SUM(H39)</f>
        <v>1912500</v>
      </c>
      <c r="I44" s="198">
        <f>SUM(I39)</f>
        <v>255000</v>
      </c>
      <c r="J44" s="166"/>
    </row>
    <row r="45" spans="2:10" ht="12.75" customHeight="1" hidden="1">
      <c r="B45" s="238"/>
      <c r="C45" s="179"/>
      <c r="D45" s="241"/>
      <c r="E45" s="52"/>
      <c r="F45" s="29"/>
      <c r="G45" s="29"/>
      <c r="H45" s="29"/>
      <c r="I45" s="29"/>
      <c r="J45" s="242"/>
    </row>
    <row r="46" spans="2:10" ht="12.75">
      <c r="B46" s="1"/>
      <c r="C46" s="1"/>
      <c r="D46" s="1"/>
      <c r="E46" s="31" t="s">
        <v>20</v>
      </c>
      <c r="F46" s="31">
        <f>SUM(F41:F45)</f>
        <v>3217317.5</v>
      </c>
      <c r="G46" s="31">
        <f>SUM(G41:G45)</f>
        <v>0</v>
      </c>
      <c r="H46" s="31">
        <f>SUM(H41:H45)</f>
        <v>15725988.5</v>
      </c>
      <c r="I46" s="31">
        <f>SUM(I41:I45)</f>
        <v>2096798</v>
      </c>
      <c r="J46" s="150"/>
    </row>
  </sheetData>
  <mergeCells count="2">
    <mergeCell ref="D3:G3"/>
    <mergeCell ref="D5:H5"/>
  </mergeCells>
  <printOptions/>
  <pageMargins left="0.7875" right="0.7875" top="0.7875" bottom="0.7875" header="0.5" footer="0.5"/>
  <pageSetup cellComments="asDisplayed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43"/>
  <sheetViews>
    <sheetView workbookViewId="0" topLeftCell="D5">
      <selection activeCell="C41" sqref="C41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3" width="22.7109375" style="0" customWidth="1"/>
    <col min="4" max="4" width="20.7109375" style="0" customWidth="1"/>
    <col min="5" max="5" width="14.00390625" style="0" customWidth="1"/>
    <col min="6" max="6" width="10.28125" style="0" customWidth="1"/>
    <col min="7" max="7" width="11.7109375" style="0" customWidth="1"/>
    <col min="8" max="16384" width="8.8515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20.25">
      <c r="B2" s="1"/>
      <c r="C2" s="2" t="s">
        <v>228</v>
      </c>
      <c r="D2" s="1"/>
      <c r="E2" s="1"/>
      <c r="F2" s="1"/>
      <c r="G2" s="1"/>
    </row>
    <row r="3" spans="2:7" ht="15.75">
      <c r="B3" s="1"/>
      <c r="C3" s="129"/>
      <c r="D3" s="1"/>
      <c r="E3" s="1"/>
      <c r="F3" s="1"/>
      <c r="G3" s="1"/>
    </row>
    <row r="4" spans="2:7" ht="15.75">
      <c r="B4" s="1"/>
      <c r="C4" s="129"/>
      <c r="D4" s="1"/>
      <c r="E4" s="1"/>
      <c r="F4" s="1"/>
      <c r="G4" s="1"/>
    </row>
    <row r="5" spans="2:9" ht="18.75">
      <c r="B5" s="1"/>
      <c r="C5" s="4"/>
      <c r="D5" s="275" t="s">
        <v>229</v>
      </c>
      <c r="E5" s="275"/>
      <c r="F5" s="275"/>
      <c r="G5" s="275"/>
      <c r="H5" s="275"/>
      <c r="I5" s="275"/>
    </row>
    <row r="6" spans="2:9" ht="18.75">
      <c r="B6" s="1"/>
      <c r="C6" s="4"/>
      <c r="D6" s="151"/>
      <c r="E6" s="32"/>
      <c r="F6" s="32"/>
      <c r="G6" s="32"/>
      <c r="H6" s="32"/>
      <c r="I6" s="32"/>
    </row>
    <row r="7" spans="2:7" ht="12.75">
      <c r="B7" s="1"/>
      <c r="C7" s="1"/>
      <c r="D7" s="1"/>
      <c r="E7" s="1"/>
      <c r="F7" s="1"/>
      <c r="G7" s="1"/>
    </row>
    <row r="8" spans="2:9" ht="12.75">
      <c r="B8" s="1"/>
      <c r="C8" s="1"/>
      <c r="D8" s="1"/>
      <c r="E8" s="1"/>
      <c r="F8" s="5"/>
      <c r="G8" s="6" t="s">
        <v>2</v>
      </c>
      <c r="H8" s="6"/>
      <c r="I8" s="7"/>
    </row>
    <row r="9" spans="2:10" ht="12.75">
      <c r="B9" s="9" t="s">
        <v>3</v>
      </c>
      <c r="C9" s="9" t="s">
        <v>4</v>
      </c>
      <c r="D9" s="8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</row>
    <row r="10" spans="2:10" ht="12.75">
      <c r="B10" s="21"/>
      <c r="C10" s="1" t="s">
        <v>230</v>
      </c>
      <c r="D10" s="15"/>
      <c r="E10" s="35">
        <v>2004</v>
      </c>
      <c r="F10" s="9">
        <v>13000</v>
      </c>
      <c r="G10" s="9"/>
      <c r="H10" s="9"/>
      <c r="I10" s="9"/>
      <c r="J10" s="21"/>
    </row>
    <row r="11" spans="2:10" ht="12.75">
      <c r="B11" s="14">
        <v>1</v>
      </c>
      <c r="C11" s="1" t="s">
        <v>231</v>
      </c>
      <c r="D11" s="15">
        <v>47320</v>
      </c>
      <c r="E11" s="35">
        <v>2005</v>
      </c>
      <c r="F11" s="9">
        <v>15600</v>
      </c>
      <c r="G11" s="9"/>
      <c r="H11" s="9"/>
      <c r="I11" s="9"/>
      <c r="J11" s="14"/>
    </row>
    <row r="12" spans="2:10" ht="12.75">
      <c r="B12" s="23"/>
      <c r="C12" s="1" t="s">
        <v>232</v>
      </c>
      <c r="D12" s="15"/>
      <c r="E12" s="35">
        <v>2006</v>
      </c>
      <c r="F12" s="9">
        <v>18720</v>
      </c>
      <c r="G12" s="9"/>
      <c r="H12" s="9"/>
      <c r="I12" s="9"/>
      <c r="J12" s="23"/>
    </row>
    <row r="13" spans="2:10" ht="38.25">
      <c r="B13" s="21">
        <v>2</v>
      </c>
      <c r="C13" s="154" t="s">
        <v>233</v>
      </c>
      <c r="D13" s="10">
        <v>72800</v>
      </c>
      <c r="E13" s="155">
        <v>2004</v>
      </c>
      <c r="F13" s="156">
        <v>20000</v>
      </c>
      <c r="G13" s="9"/>
      <c r="H13" s="9"/>
      <c r="I13" s="9"/>
      <c r="J13" s="21"/>
    </row>
    <row r="14" spans="2:10" ht="12.75">
      <c r="B14" s="14"/>
      <c r="C14" s="1" t="s">
        <v>234</v>
      </c>
      <c r="D14" s="15"/>
      <c r="E14" s="35">
        <v>2005</v>
      </c>
      <c r="F14" s="9">
        <v>24000</v>
      </c>
      <c r="G14" s="9"/>
      <c r="H14" s="9"/>
      <c r="I14" s="9"/>
      <c r="J14" s="14"/>
    </row>
    <row r="15" spans="2:10" ht="12.75">
      <c r="B15" s="23"/>
      <c r="C15" s="19" t="s">
        <v>235</v>
      </c>
      <c r="D15" s="18"/>
      <c r="E15" s="35">
        <v>2006</v>
      </c>
      <c r="F15" s="9">
        <v>28800</v>
      </c>
      <c r="G15" s="9"/>
      <c r="H15" s="9"/>
      <c r="I15" s="9"/>
      <c r="J15" s="23"/>
    </row>
    <row r="16" spans="2:10" ht="12.75">
      <c r="B16" s="21"/>
      <c r="C16" s="1" t="s">
        <v>236</v>
      </c>
      <c r="D16" s="15"/>
      <c r="E16" s="35">
        <v>2004</v>
      </c>
      <c r="F16" s="9">
        <v>20000</v>
      </c>
      <c r="G16" s="9"/>
      <c r="H16" s="9"/>
      <c r="I16" s="9"/>
      <c r="J16" s="21"/>
    </row>
    <row r="17" spans="2:10" ht="12.75">
      <c r="B17" s="14">
        <v>3</v>
      </c>
      <c r="C17" s="1" t="s">
        <v>237</v>
      </c>
      <c r="D17" s="15">
        <v>72800</v>
      </c>
      <c r="E17" s="35">
        <v>2005</v>
      </c>
      <c r="F17" s="9">
        <v>24000</v>
      </c>
      <c r="G17" s="9"/>
      <c r="H17" s="9"/>
      <c r="I17" s="9"/>
      <c r="J17" s="14"/>
    </row>
    <row r="18" spans="2:10" ht="12.75">
      <c r="B18" s="23"/>
      <c r="C18" s="1" t="s">
        <v>238</v>
      </c>
      <c r="D18" s="15"/>
      <c r="E18" s="35">
        <v>2006</v>
      </c>
      <c r="F18" s="9">
        <v>28800</v>
      </c>
      <c r="G18" s="9"/>
      <c r="H18" s="9"/>
      <c r="I18" s="9"/>
      <c r="J18" s="23"/>
    </row>
    <row r="19" spans="2:10" ht="12.75" customHeight="1" hidden="1">
      <c r="B19" s="14"/>
      <c r="C19" s="1"/>
      <c r="D19" s="15"/>
      <c r="E19" s="35">
        <v>2004</v>
      </c>
      <c r="F19" s="9"/>
      <c r="G19" s="9"/>
      <c r="H19" s="9"/>
      <c r="I19" s="9"/>
      <c r="J19" s="14"/>
    </row>
    <row r="20" spans="2:10" ht="12.75" customHeight="1" hidden="1">
      <c r="B20" s="14"/>
      <c r="C20" s="1"/>
      <c r="D20" s="15"/>
      <c r="E20" s="35">
        <v>2005</v>
      </c>
      <c r="F20" s="9"/>
      <c r="G20" s="9"/>
      <c r="H20" s="9"/>
      <c r="I20" s="9"/>
      <c r="J20" s="14"/>
    </row>
    <row r="21" spans="2:10" ht="12.75" customHeight="1" hidden="1">
      <c r="B21" s="14"/>
      <c r="C21" s="1"/>
      <c r="D21" s="15"/>
      <c r="E21" s="35">
        <v>2006</v>
      </c>
      <c r="F21" s="9"/>
      <c r="G21" s="9"/>
      <c r="H21" s="9"/>
      <c r="I21" s="9"/>
      <c r="J21" s="14"/>
    </row>
    <row r="22" spans="2:10" ht="12.75" customHeight="1" hidden="1">
      <c r="B22" s="14"/>
      <c r="C22" s="1"/>
      <c r="D22" s="15"/>
      <c r="E22" s="35">
        <v>2004</v>
      </c>
      <c r="F22" s="9"/>
      <c r="G22" s="9"/>
      <c r="H22" s="9"/>
      <c r="I22" s="9"/>
      <c r="J22" s="14"/>
    </row>
    <row r="23" spans="2:10" ht="12.75" customHeight="1" hidden="1">
      <c r="B23" s="14"/>
      <c r="C23" s="1"/>
      <c r="D23" s="15"/>
      <c r="E23" s="35">
        <v>2005</v>
      </c>
      <c r="F23" s="9"/>
      <c r="G23" s="9"/>
      <c r="H23" s="9"/>
      <c r="I23" s="9"/>
      <c r="J23" s="14"/>
    </row>
    <row r="24" spans="2:10" ht="12.75" customHeight="1" hidden="1">
      <c r="B24" s="14"/>
      <c r="C24" s="1"/>
      <c r="D24" s="15"/>
      <c r="E24" s="35">
        <v>2006</v>
      </c>
      <c r="F24" s="9"/>
      <c r="G24" s="9"/>
      <c r="H24" s="9"/>
      <c r="I24" s="9"/>
      <c r="J24" s="14"/>
    </row>
    <row r="25" spans="2:10" ht="12.75" customHeight="1" hidden="1">
      <c r="B25" s="14"/>
      <c r="C25" s="1"/>
      <c r="D25" s="15"/>
      <c r="E25" s="35">
        <v>2004</v>
      </c>
      <c r="F25" s="9"/>
      <c r="G25" s="9"/>
      <c r="H25" s="9"/>
      <c r="I25" s="9"/>
      <c r="J25" s="14"/>
    </row>
    <row r="26" spans="2:10" ht="12.75" customHeight="1" hidden="1">
      <c r="B26" s="14"/>
      <c r="C26" s="1"/>
      <c r="D26" s="15"/>
      <c r="E26" s="35">
        <v>2005</v>
      </c>
      <c r="F26" s="9"/>
      <c r="G26" s="9"/>
      <c r="H26" s="9"/>
      <c r="I26" s="9"/>
      <c r="J26" s="14"/>
    </row>
    <row r="27" spans="2:10" ht="12.75" customHeight="1" hidden="1">
      <c r="B27" s="14"/>
      <c r="C27" s="1"/>
      <c r="D27" s="15"/>
      <c r="E27" s="35">
        <v>2006</v>
      </c>
      <c r="F27" s="9"/>
      <c r="G27" s="9"/>
      <c r="H27" s="9"/>
      <c r="I27" s="9"/>
      <c r="J27" s="14"/>
    </row>
    <row r="28" spans="2:10" ht="12.75" customHeight="1" hidden="1">
      <c r="B28" s="14"/>
      <c r="C28" s="1"/>
      <c r="D28" s="15"/>
      <c r="E28" s="35">
        <v>2004</v>
      </c>
      <c r="F28" s="9"/>
      <c r="G28" s="9"/>
      <c r="H28" s="9"/>
      <c r="I28" s="9"/>
      <c r="J28" s="14"/>
    </row>
    <row r="29" spans="2:10" ht="12.75" customHeight="1" hidden="1">
      <c r="B29" s="14"/>
      <c r="C29" s="1"/>
      <c r="D29" s="15"/>
      <c r="E29" s="35">
        <v>2005</v>
      </c>
      <c r="F29" s="9"/>
      <c r="G29" s="9"/>
      <c r="H29" s="9"/>
      <c r="I29" s="9"/>
      <c r="J29" s="14"/>
    </row>
    <row r="30" spans="2:10" ht="12.75" customHeight="1" hidden="1">
      <c r="B30" s="14"/>
      <c r="C30" s="1"/>
      <c r="D30" s="15"/>
      <c r="E30" s="35">
        <v>2006</v>
      </c>
      <c r="F30" s="9"/>
      <c r="G30" s="9"/>
      <c r="H30" s="9"/>
      <c r="I30" s="9"/>
      <c r="J30" s="14"/>
    </row>
    <row r="31" spans="2:10" ht="12.75" customHeight="1" hidden="1">
      <c r="B31" s="14"/>
      <c r="C31" s="1"/>
      <c r="D31" s="15"/>
      <c r="E31" s="35">
        <v>2004</v>
      </c>
      <c r="F31" s="9"/>
      <c r="G31" s="9"/>
      <c r="H31" s="9"/>
      <c r="I31" s="9"/>
      <c r="J31" s="14"/>
    </row>
    <row r="32" spans="2:10" ht="12.75" customHeight="1" hidden="1">
      <c r="B32" s="14"/>
      <c r="C32" s="1"/>
      <c r="D32" s="15"/>
      <c r="E32" s="35">
        <v>2005</v>
      </c>
      <c r="F32" s="9"/>
      <c r="G32" s="9"/>
      <c r="H32" s="9"/>
      <c r="I32" s="9"/>
      <c r="J32" s="14"/>
    </row>
    <row r="33" spans="2:10" ht="12.75" customHeight="1" hidden="1">
      <c r="B33" s="14"/>
      <c r="C33" s="1"/>
      <c r="D33" s="15"/>
      <c r="E33" s="35">
        <v>2006</v>
      </c>
      <c r="F33" s="9"/>
      <c r="G33" s="9"/>
      <c r="H33" s="9"/>
      <c r="I33" s="9"/>
      <c r="J33" s="14"/>
    </row>
    <row r="34" spans="2:10" ht="12.75" customHeight="1" hidden="1">
      <c r="B34" s="14"/>
      <c r="C34" s="1"/>
      <c r="D34" s="15"/>
      <c r="E34" s="35">
        <v>2004</v>
      </c>
      <c r="F34" s="9"/>
      <c r="G34" s="9"/>
      <c r="H34" s="9"/>
      <c r="I34" s="9"/>
      <c r="J34" s="14"/>
    </row>
    <row r="35" spans="2:10" ht="12.75" customHeight="1" hidden="1">
      <c r="B35" s="14"/>
      <c r="C35" s="1"/>
      <c r="D35" s="15"/>
      <c r="E35" s="35">
        <v>2005</v>
      </c>
      <c r="F35" s="9"/>
      <c r="G35" s="9"/>
      <c r="H35" s="9"/>
      <c r="I35" s="9"/>
      <c r="J35" s="14"/>
    </row>
    <row r="36" spans="2:10" ht="12.75" customHeight="1" hidden="1">
      <c r="B36" s="14"/>
      <c r="C36" s="1"/>
      <c r="D36" s="15"/>
      <c r="E36" s="35">
        <v>2006</v>
      </c>
      <c r="F36" s="9"/>
      <c r="G36" s="9"/>
      <c r="H36" s="9"/>
      <c r="I36" s="9"/>
      <c r="J36" s="14"/>
    </row>
    <row r="37" spans="2:10" ht="12.75" customHeight="1" hidden="1">
      <c r="B37" s="14"/>
      <c r="C37" s="1"/>
      <c r="D37" s="15"/>
      <c r="E37" s="35">
        <v>2004</v>
      </c>
      <c r="F37" s="9"/>
      <c r="G37" s="9"/>
      <c r="H37" s="9"/>
      <c r="I37" s="9"/>
      <c r="J37" s="14"/>
    </row>
    <row r="38" spans="2:10" ht="12.75" customHeight="1" hidden="1">
      <c r="B38" s="14"/>
      <c r="C38" s="1"/>
      <c r="D38" s="15"/>
      <c r="E38" s="35">
        <v>2005</v>
      </c>
      <c r="F38" s="9"/>
      <c r="G38" s="9"/>
      <c r="H38" s="9"/>
      <c r="I38" s="9"/>
      <c r="J38" s="14"/>
    </row>
    <row r="39" spans="2:10" ht="12.75" customHeight="1" hidden="1">
      <c r="B39" s="162"/>
      <c r="C39" s="1"/>
      <c r="D39" s="15"/>
      <c r="E39" s="35">
        <v>2006</v>
      </c>
      <c r="F39" s="9"/>
      <c r="G39" s="9"/>
      <c r="H39" s="9"/>
      <c r="I39" s="9"/>
      <c r="J39" s="14"/>
    </row>
    <row r="40" spans="2:10" ht="12.75">
      <c r="B40" s="182"/>
      <c r="C40" s="234"/>
      <c r="D40" s="10"/>
      <c r="E40" s="52">
        <v>2004</v>
      </c>
      <c r="F40" s="29">
        <f aca="true" t="shared" si="0" ref="F40:I42">SUM(F10+F13+F19+F22+F31+F16+F25+F28+F34+F37)</f>
        <v>53000</v>
      </c>
      <c r="G40" s="29">
        <f t="shared" si="0"/>
        <v>0</v>
      </c>
      <c r="H40" s="29">
        <f t="shared" si="0"/>
        <v>0</v>
      </c>
      <c r="I40" s="29">
        <f t="shared" si="0"/>
        <v>0</v>
      </c>
      <c r="J40" s="21"/>
    </row>
    <row r="41" spans="2:10" ht="12.75">
      <c r="B41" s="237"/>
      <c r="C41" s="243" t="s">
        <v>20</v>
      </c>
      <c r="D41" s="106">
        <f>SUM(D10:D39)</f>
        <v>192920</v>
      </c>
      <c r="E41" s="52">
        <v>2005</v>
      </c>
      <c r="F41" s="29">
        <f t="shared" si="0"/>
        <v>63600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14"/>
    </row>
    <row r="42" spans="2:10" ht="12.75">
      <c r="B42" s="184"/>
      <c r="C42" s="187"/>
      <c r="D42" s="18"/>
      <c r="E42" s="52">
        <v>2006</v>
      </c>
      <c r="F42" s="29">
        <f t="shared" si="0"/>
        <v>76320</v>
      </c>
      <c r="G42" s="29">
        <f t="shared" si="0"/>
        <v>0</v>
      </c>
      <c r="H42" s="29">
        <f t="shared" si="0"/>
        <v>0</v>
      </c>
      <c r="I42" s="29">
        <f t="shared" si="0"/>
        <v>0</v>
      </c>
      <c r="J42" s="14"/>
    </row>
    <row r="43" spans="2:10" ht="12.75">
      <c r="B43" s="181"/>
      <c r="C43" s="1"/>
      <c r="D43" s="32"/>
      <c r="E43" s="29" t="s">
        <v>20</v>
      </c>
      <c r="F43" s="29">
        <f>SUM(F40:F42)</f>
        <v>192920</v>
      </c>
      <c r="G43" s="31">
        <f>SUM(G40:G42)</f>
        <v>0</v>
      </c>
      <c r="H43" s="31">
        <f>SUM(H40:H42)</f>
        <v>0</v>
      </c>
      <c r="I43" s="31">
        <f>SUM(I40:I42)</f>
        <v>0</v>
      </c>
      <c r="J43" s="116"/>
    </row>
  </sheetData>
  <mergeCells count="1">
    <mergeCell ref="D5:I5"/>
  </mergeCells>
  <printOptions/>
  <pageMargins left="0.7875" right="0.7875" top="0.7875" bottom="0.7875" header="0.5" footer="0.5"/>
  <pageSetup cellComments="asDisplayed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44"/>
  <sheetViews>
    <sheetView workbookViewId="0" topLeftCell="C3">
      <selection activeCell="D45" sqref="D45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3" width="24.140625" style="0" customWidth="1"/>
    <col min="4" max="4" width="20.7109375" style="0" customWidth="1"/>
    <col min="5" max="5" width="14.00390625" style="0" customWidth="1"/>
    <col min="6" max="6" width="10.28125" style="0" customWidth="1"/>
    <col min="7" max="7" width="11.7109375" style="0" customWidth="1"/>
    <col min="8" max="16384" width="8.8515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8" ht="15.75">
      <c r="B3" s="1"/>
      <c r="C3" s="1"/>
      <c r="D3" s="275" t="s">
        <v>239</v>
      </c>
      <c r="E3" s="275"/>
      <c r="F3" s="275"/>
      <c r="G3" s="275"/>
      <c r="H3" s="275"/>
    </row>
    <row r="4" spans="2:7" ht="12.75">
      <c r="B4" s="1"/>
      <c r="C4" s="1"/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9" ht="12.75">
      <c r="B7" s="1"/>
      <c r="C7" s="1"/>
      <c r="D7" s="1"/>
      <c r="E7" s="1"/>
      <c r="F7" s="5"/>
      <c r="G7" s="6" t="s">
        <v>2</v>
      </c>
      <c r="H7" s="6"/>
      <c r="I7" s="7"/>
    </row>
    <row r="8" spans="2:10" ht="12.75"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167" t="s">
        <v>11</v>
      </c>
    </row>
    <row r="9" spans="2:10" ht="12.75">
      <c r="B9" s="15"/>
      <c r="C9" s="14" t="s">
        <v>240</v>
      </c>
      <c r="D9" s="1"/>
      <c r="E9" s="35">
        <v>2004</v>
      </c>
      <c r="F9" s="9"/>
      <c r="G9" s="9"/>
      <c r="H9" s="9"/>
      <c r="I9" s="161"/>
      <c r="J9" s="165"/>
    </row>
    <row r="10" spans="2:10" ht="12.75">
      <c r="B10" s="15">
        <v>1</v>
      </c>
      <c r="C10" s="14" t="s">
        <v>241</v>
      </c>
      <c r="D10" s="32">
        <v>8565000</v>
      </c>
      <c r="E10" s="35">
        <v>2005</v>
      </c>
      <c r="F10" s="9"/>
      <c r="G10" s="9"/>
      <c r="H10" s="9"/>
      <c r="I10" s="161"/>
      <c r="J10" s="168"/>
    </row>
    <row r="11" spans="2:10" ht="12.75">
      <c r="B11" s="15"/>
      <c r="C11" s="14"/>
      <c r="D11" s="1"/>
      <c r="E11" s="35">
        <v>2006</v>
      </c>
      <c r="F11" s="9">
        <v>925000</v>
      </c>
      <c r="G11" s="9"/>
      <c r="H11" s="9">
        <v>2775000</v>
      </c>
      <c r="I11" s="161"/>
      <c r="J11" s="168"/>
    </row>
    <row r="12" spans="2:10" ht="12.75">
      <c r="B12" s="15"/>
      <c r="C12" s="14"/>
      <c r="D12" s="1"/>
      <c r="E12" s="35">
        <v>2007</v>
      </c>
      <c r="F12" s="9">
        <v>1216250</v>
      </c>
      <c r="G12" s="9"/>
      <c r="H12" s="9">
        <v>3648750</v>
      </c>
      <c r="I12" s="161"/>
      <c r="J12" s="166"/>
    </row>
    <row r="13" spans="2:10" ht="12.75">
      <c r="B13" s="10"/>
      <c r="C13" s="21" t="s">
        <v>242</v>
      </c>
      <c r="D13" s="133"/>
      <c r="E13" s="35">
        <v>2004</v>
      </c>
      <c r="F13" s="9">
        <v>3000</v>
      </c>
      <c r="G13" s="9"/>
      <c r="H13" s="9"/>
      <c r="I13" s="9"/>
      <c r="J13" s="163"/>
    </row>
    <row r="14" spans="2:10" ht="12.75">
      <c r="B14" s="15">
        <v>2</v>
      </c>
      <c r="C14" s="14" t="s">
        <v>243</v>
      </c>
      <c r="D14" s="144">
        <v>10920</v>
      </c>
      <c r="E14" s="35">
        <v>2005</v>
      </c>
      <c r="F14" s="9">
        <v>3600</v>
      </c>
      <c r="G14" s="9"/>
      <c r="H14" s="9"/>
      <c r="I14" s="9"/>
      <c r="J14" s="14"/>
    </row>
    <row r="15" spans="2:10" ht="12.75">
      <c r="B15" s="18"/>
      <c r="C15" s="23" t="s">
        <v>244</v>
      </c>
      <c r="D15" s="141"/>
      <c r="E15" s="35">
        <v>2006</v>
      </c>
      <c r="F15" s="9">
        <v>4320</v>
      </c>
      <c r="G15" s="9"/>
      <c r="H15" s="9"/>
      <c r="I15" s="9"/>
      <c r="J15" s="14"/>
    </row>
    <row r="16" spans="2:10" ht="12.75">
      <c r="B16" s="15"/>
      <c r="C16" s="14" t="s">
        <v>245</v>
      </c>
      <c r="D16" s="1"/>
      <c r="E16" s="35">
        <v>2004</v>
      </c>
      <c r="F16" s="9">
        <v>15000</v>
      </c>
      <c r="G16" s="9"/>
      <c r="H16" s="9"/>
      <c r="I16" s="9"/>
      <c r="J16" s="21"/>
    </row>
    <row r="17" spans="2:10" ht="12.75">
      <c r="B17" s="15">
        <v>3</v>
      </c>
      <c r="C17" s="14" t="s">
        <v>246</v>
      </c>
      <c r="D17" s="32">
        <v>54600</v>
      </c>
      <c r="E17" s="35">
        <v>2005</v>
      </c>
      <c r="F17" s="9">
        <v>18000</v>
      </c>
      <c r="G17" s="9"/>
      <c r="H17" s="9"/>
      <c r="I17" s="9"/>
      <c r="J17" s="14"/>
    </row>
    <row r="18" spans="2:10" ht="12.75" customHeight="1">
      <c r="B18" s="18"/>
      <c r="C18" s="14" t="s">
        <v>247</v>
      </c>
      <c r="D18" s="1"/>
      <c r="E18" s="35">
        <v>2006</v>
      </c>
      <c r="F18" s="9">
        <v>21600</v>
      </c>
      <c r="G18" s="9"/>
      <c r="H18" s="9"/>
      <c r="I18" s="9"/>
      <c r="J18" s="23"/>
    </row>
    <row r="19" spans="2:10" ht="12.75" customHeight="1" hidden="1">
      <c r="B19" s="1"/>
      <c r="C19" s="14"/>
      <c r="D19" s="1"/>
      <c r="E19" s="35">
        <v>2004</v>
      </c>
      <c r="F19" s="9"/>
      <c r="G19" s="9"/>
      <c r="H19" s="9"/>
      <c r="I19" s="9"/>
      <c r="J19" s="1"/>
    </row>
    <row r="20" spans="2:10" ht="12.75" customHeight="1" hidden="1">
      <c r="B20" s="1"/>
      <c r="C20" s="14"/>
      <c r="D20" s="1"/>
      <c r="E20" s="35">
        <v>2005</v>
      </c>
      <c r="F20" s="9"/>
      <c r="G20" s="9"/>
      <c r="H20" s="9"/>
      <c r="I20" s="9"/>
      <c r="J20" s="1"/>
    </row>
    <row r="21" spans="2:10" ht="12.75" customHeight="1" hidden="1">
      <c r="B21" s="1"/>
      <c r="C21" s="14"/>
      <c r="D21" s="1"/>
      <c r="E21" s="35">
        <v>2006</v>
      </c>
      <c r="F21" s="9"/>
      <c r="G21" s="9"/>
      <c r="H21" s="9"/>
      <c r="I21" s="9"/>
      <c r="J21" s="1"/>
    </row>
    <row r="22" spans="2:10" ht="12.75" customHeight="1" hidden="1">
      <c r="B22" s="1"/>
      <c r="C22" s="14"/>
      <c r="D22" s="1"/>
      <c r="E22" s="35">
        <v>2004</v>
      </c>
      <c r="F22" s="9"/>
      <c r="G22" s="9"/>
      <c r="H22" s="9"/>
      <c r="I22" s="9"/>
      <c r="J22" s="1"/>
    </row>
    <row r="23" spans="2:10" ht="12.75" customHeight="1" hidden="1">
      <c r="B23" s="1"/>
      <c r="C23" s="14"/>
      <c r="D23" s="1"/>
      <c r="E23" s="35">
        <v>2005</v>
      </c>
      <c r="F23" s="9"/>
      <c r="G23" s="9"/>
      <c r="H23" s="9"/>
      <c r="I23" s="9"/>
      <c r="J23" s="1"/>
    </row>
    <row r="24" spans="2:10" ht="12.75" customHeight="1" hidden="1">
      <c r="B24" s="1"/>
      <c r="C24" s="14"/>
      <c r="D24" s="1"/>
      <c r="E24" s="35">
        <v>2006</v>
      </c>
      <c r="F24" s="9"/>
      <c r="G24" s="9"/>
      <c r="H24" s="9"/>
      <c r="I24" s="9"/>
      <c r="J24" s="1"/>
    </row>
    <row r="25" spans="2:10" ht="12.75" customHeight="1" hidden="1">
      <c r="B25" s="1"/>
      <c r="C25" s="14"/>
      <c r="D25" s="1"/>
      <c r="E25" s="35">
        <v>2004</v>
      </c>
      <c r="F25" s="9"/>
      <c r="G25" s="9"/>
      <c r="H25" s="9"/>
      <c r="I25" s="9"/>
      <c r="J25" s="1"/>
    </row>
    <row r="26" spans="2:10" ht="12.75" customHeight="1" hidden="1">
      <c r="B26" s="1"/>
      <c r="C26" s="14"/>
      <c r="D26" s="1"/>
      <c r="E26" s="35">
        <v>2005</v>
      </c>
      <c r="F26" s="9"/>
      <c r="G26" s="9"/>
      <c r="H26" s="9"/>
      <c r="I26" s="9"/>
      <c r="J26" s="1"/>
    </row>
    <row r="27" spans="2:10" ht="12.75" customHeight="1" hidden="1">
      <c r="B27" s="1"/>
      <c r="C27" s="14"/>
      <c r="D27" s="1"/>
      <c r="E27" s="35">
        <v>2006</v>
      </c>
      <c r="F27" s="9"/>
      <c r="G27" s="9"/>
      <c r="H27" s="9"/>
      <c r="I27" s="9"/>
      <c r="J27" s="1"/>
    </row>
    <row r="28" spans="2:10" ht="12.75" customHeight="1" hidden="1">
      <c r="B28" s="1"/>
      <c r="C28" s="14"/>
      <c r="D28" s="1"/>
      <c r="E28" s="35">
        <v>2004</v>
      </c>
      <c r="F28" s="9"/>
      <c r="G28" s="9"/>
      <c r="H28" s="9"/>
      <c r="I28" s="9"/>
      <c r="J28" s="1"/>
    </row>
    <row r="29" spans="2:10" ht="12.75" customHeight="1" hidden="1">
      <c r="B29" s="1"/>
      <c r="C29" s="14"/>
      <c r="D29" s="1"/>
      <c r="E29" s="35">
        <v>2005</v>
      </c>
      <c r="F29" s="9"/>
      <c r="G29" s="9"/>
      <c r="H29" s="9"/>
      <c r="I29" s="9"/>
      <c r="J29" s="1"/>
    </row>
    <row r="30" spans="2:10" ht="12.75" customHeight="1" hidden="1">
      <c r="B30" s="1"/>
      <c r="C30" s="14"/>
      <c r="D30" s="1"/>
      <c r="E30" s="35">
        <v>2006</v>
      </c>
      <c r="F30" s="9"/>
      <c r="G30" s="9"/>
      <c r="H30" s="9"/>
      <c r="I30" s="9"/>
      <c r="J30" s="1"/>
    </row>
    <row r="31" spans="2:10" ht="12.75" customHeight="1" hidden="1">
      <c r="B31" s="1"/>
      <c r="C31" s="14"/>
      <c r="D31" s="1"/>
      <c r="E31" s="35">
        <v>2004</v>
      </c>
      <c r="F31" s="9"/>
      <c r="G31" s="9"/>
      <c r="H31" s="9"/>
      <c r="I31" s="9"/>
      <c r="J31" s="1"/>
    </row>
    <row r="32" spans="2:10" ht="12.75" customHeight="1" hidden="1">
      <c r="B32" s="1"/>
      <c r="C32" s="14"/>
      <c r="D32" s="1"/>
      <c r="E32" s="35">
        <v>2005</v>
      </c>
      <c r="F32" s="9"/>
      <c r="G32" s="9"/>
      <c r="H32" s="9"/>
      <c r="I32" s="9"/>
      <c r="J32" s="1"/>
    </row>
    <row r="33" spans="2:10" ht="12.75" customHeight="1" hidden="1">
      <c r="B33" s="1"/>
      <c r="C33" s="14"/>
      <c r="D33" s="1"/>
      <c r="E33" s="35">
        <v>2006</v>
      </c>
      <c r="F33" s="9"/>
      <c r="G33" s="9"/>
      <c r="H33" s="9"/>
      <c r="I33" s="9"/>
      <c r="J33" s="1"/>
    </row>
    <row r="34" spans="2:10" ht="12.75" customHeight="1" hidden="1">
      <c r="B34" s="1"/>
      <c r="C34" s="14"/>
      <c r="D34" s="1"/>
      <c r="E34" s="35">
        <v>2004</v>
      </c>
      <c r="F34" s="9"/>
      <c r="G34" s="9"/>
      <c r="H34" s="9"/>
      <c r="I34" s="9"/>
      <c r="J34" s="1"/>
    </row>
    <row r="35" spans="2:10" ht="12.75" customHeight="1" hidden="1">
      <c r="B35" s="1"/>
      <c r="C35" s="14"/>
      <c r="D35" s="1"/>
      <c r="E35" s="35">
        <v>2005</v>
      </c>
      <c r="F35" s="9"/>
      <c r="G35" s="9"/>
      <c r="H35" s="9"/>
      <c r="I35" s="9"/>
      <c r="J35" s="1"/>
    </row>
    <row r="36" spans="2:10" ht="12.75" customHeight="1" hidden="1">
      <c r="B36" s="1"/>
      <c r="C36" s="14"/>
      <c r="D36" s="1"/>
      <c r="E36" s="35">
        <v>2006</v>
      </c>
      <c r="F36" s="9"/>
      <c r="G36" s="9"/>
      <c r="H36" s="9"/>
      <c r="I36" s="9"/>
      <c r="J36" s="1"/>
    </row>
    <row r="37" spans="2:10" ht="12.75" customHeight="1" hidden="1">
      <c r="B37" s="1"/>
      <c r="C37" s="14"/>
      <c r="D37" s="1"/>
      <c r="E37" s="35">
        <v>2004</v>
      </c>
      <c r="F37" s="9"/>
      <c r="G37" s="9"/>
      <c r="H37" s="9"/>
      <c r="I37" s="9"/>
      <c r="J37" s="1"/>
    </row>
    <row r="38" spans="2:10" ht="12.75" customHeight="1" hidden="1">
      <c r="B38" s="1"/>
      <c r="C38" s="14"/>
      <c r="D38" s="1"/>
      <c r="E38" s="35">
        <v>2005</v>
      </c>
      <c r="F38" s="9"/>
      <c r="G38" s="9"/>
      <c r="H38" s="9"/>
      <c r="I38" s="9"/>
      <c r="J38" s="1"/>
    </row>
    <row r="39" spans="2:10" ht="12.75" customHeight="1" hidden="1">
      <c r="B39" s="180"/>
      <c r="C39" s="162"/>
      <c r="D39" s="180"/>
      <c r="E39" s="35">
        <v>2006</v>
      </c>
      <c r="F39" s="9"/>
      <c r="G39" s="9"/>
      <c r="H39" s="9"/>
      <c r="I39" s="9"/>
      <c r="J39" s="1"/>
    </row>
    <row r="40" spans="2:10" ht="12.75">
      <c r="B40" s="244"/>
      <c r="C40" s="223"/>
      <c r="D40" s="165"/>
      <c r="E40" s="192">
        <v>2004</v>
      </c>
      <c r="F40" s="29">
        <f aca="true" t="shared" si="0" ref="F40:I42">SUM(F9+F13+F19+F22+F31+F16+F25+F28+F34+F37)</f>
        <v>18000</v>
      </c>
      <c r="G40" s="29">
        <f t="shared" si="0"/>
        <v>0</v>
      </c>
      <c r="H40" s="29">
        <f t="shared" si="0"/>
        <v>0</v>
      </c>
      <c r="I40" s="29">
        <f t="shared" si="0"/>
        <v>0</v>
      </c>
      <c r="J40" s="1"/>
    </row>
    <row r="41" spans="2:10" ht="12.75">
      <c r="B41" s="245"/>
      <c r="C41" s="224" t="s">
        <v>20</v>
      </c>
      <c r="D41" s="197">
        <f>SUM(D9:D39)</f>
        <v>8630520</v>
      </c>
      <c r="E41" s="192">
        <v>2005</v>
      </c>
      <c r="F41" s="29">
        <f t="shared" si="0"/>
        <v>21600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1"/>
    </row>
    <row r="42" spans="2:10" ht="12.75">
      <c r="B42" s="245"/>
      <c r="C42" s="239"/>
      <c r="D42" s="168"/>
      <c r="E42" s="192">
        <v>2006</v>
      </c>
      <c r="F42" s="29">
        <f t="shared" si="0"/>
        <v>950920</v>
      </c>
      <c r="G42" s="29">
        <f t="shared" si="0"/>
        <v>0</v>
      </c>
      <c r="H42" s="29">
        <f t="shared" si="0"/>
        <v>2775000</v>
      </c>
      <c r="I42" s="29">
        <f t="shared" si="0"/>
        <v>0</v>
      </c>
      <c r="J42" s="1"/>
    </row>
    <row r="43" spans="2:10" ht="12.75">
      <c r="B43" s="246"/>
      <c r="C43" s="240"/>
      <c r="D43" s="166"/>
      <c r="E43" s="192">
        <v>2007</v>
      </c>
      <c r="F43" s="29">
        <f>SUM(F12)</f>
        <v>1216250</v>
      </c>
      <c r="G43" s="29">
        <f>SUM(G12)</f>
        <v>0</v>
      </c>
      <c r="H43" s="29">
        <f>SUM(H12)</f>
        <v>3648750</v>
      </c>
      <c r="I43" s="29">
        <f>SUM(I12)</f>
        <v>0</v>
      </c>
      <c r="J43" s="1"/>
    </row>
    <row r="44" spans="2:9" ht="12.75">
      <c r="B44" s="181"/>
      <c r="C44" s="181"/>
      <c r="D44" s="181"/>
      <c r="E44" s="31" t="s">
        <v>20</v>
      </c>
      <c r="F44" s="29">
        <f>SUM(F40:F43)</f>
        <v>2206770</v>
      </c>
      <c r="G44" s="29">
        <f>SUM(G40:G42)</f>
        <v>0</v>
      </c>
      <c r="H44" s="29">
        <f>SUM(H40:H43)</f>
        <v>6423750</v>
      </c>
      <c r="I44" s="29">
        <f>SUM(I40:I43)</f>
        <v>0</v>
      </c>
    </row>
  </sheetData>
  <mergeCells count="1">
    <mergeCell ref="D3:H3"/>
  </mergeCells>
  <printOptions/>
  <pageMargins left="0.7875" right="0.7875" top="0.7875" bottom="0.7875" header="0.5" footer="0.5"/>
  <pageSetup cellComments="asDisplayed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42"/>
  <sheetViews>
    <sheetView workbookViewId="0" topLeftCell="C1">
      <selection activeCell="D40" sqref="D40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3" width="23.28125" style="0" customWidth="1"/>
    <col min="4" max="4" width="20.7109375" style="0" customWidth="1"/>
    <col min="5" max="5" width="14.00390625" style="0" customWidth="1"/>
    <col min="6" max="6" width="10.28125" style="0" customWidth="1"/>
    <col min="7" max="7" width="11.7109375" style="0" customWidth="1"/>
    <col min="8" max="16384" width="8.8515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9" ht="21" customHeight="1">
      <c r="B3" s="1"/>
      <c r="C3" s="1"/>
      <c r="D3" s="275" t="s">
        <v>248</v>
      </c>
      <c r="E3" s="275"/>
      <c r="F3" s="275"/>
      <c r="G3" s="275"/>
      <c r="H3" s="275"/>
      <c r="I3" s="275"/>
    </row>
    <row r="4" spans="2:7" ht="12.75">
      <c r="B4" s="1"/>
      <c r="C4" s="1"/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9" ht="12.75">
      <c r="B7" s="1"/>
      <c r="C7" s="1"/>
      <c r="D7" s="1"/>
      <c r="E7" s="1"/>
      <c r="F7" s="5"/>
      <c r="G7" s="6" t="s">
        <v>2</v>
      </c>
      <c r="H7" s="6"/>
      <c r="I7" s="7"/>
    </row>
    <row r="8" spans="2:10" ht="12.75"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21" t="s">
        <v>11</v>
      </c>
    </row>
    <row r="9" spans="2:10" ht="12.75">
      <c r="B9" s="10"/>
      <c r="C9" s="34" t="s">
        <v>249</v>
      </c>
      <c r="D9" s="21"/>
      <c r="E9" s="35">
        <v>2004</v>
      </c>
      <c r="F9" s="9">
        <v>10000</v>
      </c>
      <c r="G9" s="9"/>
      <c r="H9" s="9"/>
      <c r="I9" s="9"/>
      <c r="J9" s="21"/>
    </row>
    <row r="10" spans="2:10" ht="12.75">
      <c r="B10" s="15">
        <v>1</v>
      </c>
      <c r="C10" s="1" t="s">
        <v>243</v>
      </c>
      <c r="D10" s="15">
        <v>75000</v>
      </c>
      <c r="E10" s="35">
        <v>2005</v>
      </c>
      <c r="F10" s="9">
        <v>30000</v>
      </c>
      <c r="G10" s="9"/>
      <c r="H10" s="9"/>
      <c r="I10" s="9"/>
      <c r="J10" s="14"/>
    </row>
    <row r="11" spans="2:10" ht="12.75">
      <c r="B11" s="18"/>
      <c r="C11" s="19" t="s">
        <v>250</v>
      </c>
      <c r="D11" s="23"/>
      <c r="E11" s="35">
        <v>2006</v>
      </c>
      <c r="F11" s="9">
        <v>35000</v>
      </c>
      <c r="G11" s="9"/>
      <c r="H11" s="9"/>
      <c r="I11" s="9"/>
      <c r="J11" s="23"/>
    </row>
    <row r="12" spans="2:10" ht="12.75">
      <c r="B12" s="10"/>
      <c r="C12" s="34" t="s">
        <v>249</v>
      </c>
      <c r="D12" s="21"/>
      <c r="E12" s="35">
        <v>2004</v>
      </c>
      <c r="F12" s="9">
        <v>1000</v>
      </c>
      <c r="G12" s="9"/>
      <c r="H12" s="9"/>
      <c r="I12" s="9"/>
      <c r="J12" s="14"/>
    </row>
    <row r="13" spans="2:10" ht="12.75">
      <c r="B13" s="15">
        <v>2</v>
      </c>
      <c r="C13" s="1" t="s">
        <v>251</v>
      </c>
      <c r="D13" s="15">
        <v>3640</v>
      </c>
      <c r="E13" s="35">
        <v>2005</v>
      </c>
      <c r="F13" s="9">
        <v>1200</v>
      </c>
      <c r="G13" s="9"/>
      <c r="H13" s="9"/>
      <c r="I13" s="9"/>
      <c r="J13" s="14"/>
    </row>
    <row r="14" spans="2:10" ht="13.5" customHeight="1">
      <c r="B14" s="18"/>
      <c r="C14" s="19"/>
      <c r="D14" s="23"/>
      <c r="E14" s="35">
        <v>2006</v>
      </c>
      <c r="F14" s="9">
        <v>1440</v>
      </c>
      <c r="G14" s="9"/>
      <c r="H14" s="9"/>
      <c r="I14" s="9"/>
      <c r="J14" s="23"/>
    </row>
    <row r="15" spans="2:10" ht="12.75" customHeight="1" hidden="1">
      <c r="B15" s="1"/>
      <c r="C15" s="1"/>
      <c r="D15" s="14"/>
      <c r="E15" s="35">
        <v>2004</v>
      </c>
      <c r="F15" s="9"/>
      <c r="G15" s="9"/>
      <c r="H15" s="9"/>
      <c r="I15" s="9"/>
      <c r="J15" s="1"/>
    </row>
    <row r="16" spans="2:10" ht="12.75" customHeight="1" hidden="1">
      <c r="B16" s="1">
        <v>3</v>
      </c>
      <c r="C16" s="1"/>
      <c r="D16" s="14"/>
      <c r="E16" s="35">
        <v>2005</v>
      </c>
      <c r="F16" s="9"/>
      <c r="G16" s="9"/>
      <c r="H16" s="9"/>
      <c r="I16" s="9"/>
      <c r="J16" s="1"/>
    </row>
    <row r="17" spans="2:10" ht="12.75" customHeight="1" hidden="1">
      <c r="B17" s="1"/>
      <c r="C17" s="1"/>
      <c r="D17" s="14"/>
      <c r="E17" s="35">
        <v>2006</v>
      </c>
      <c r="F17" s="9"/>
      <c r="G17" s="9"/>
      <c r="H17" s="9"/>
      <c r="I17" s="9"/>
      <c r="J17" s="1"/>
    </row>
    <row r="18" spans="2:10" ht="12.75" customHeight="1" hidden="1">
      <c r="B18" s="1"/>
      <c r="C18" s="1"/>
      <c r="D18" s="14"/>
      <c r="E18" s="35">
        <v>2004</v>
      </c>
      <c r="F18" s="9"/>
      <c r="G18" s="9"/>
      <c r="H18" s="9"/>
      <c r="I18" s="9"/>
      <c r="J18" s="1"/>
    </row>
    <row r="19" spans="2:10" ht="12.75" customHeight="1" hidden="1">
      <c r="B19" s="1"/>
      <c r="C19" s="1"/>
      <c r="D19" s="14"/>
      <c r="E19" s="35">
        <v>2005</v>
      </c>
      <c r="F19" s="9"/>
      <c r="G19" s="9"/>
      <c r="H19" s="9"/>
      <c r="I19" s="9"/>
      <c r="J19" s="1"/>
    </row>
    <row r="20" spans="2:10" ht="12.75" customHeight="1" hidden="1">
      <c r="B20" s="1"/>
      <c r="C20" s="1"/>
      <c r="D20" s="14"/>
      <c r="E20" s="35">
        <v>2006</v>
      </c>
      <c r="F20" s="9"/>
      <c r="G20" s="9"/>
      <c r="H20" s="9"/>
      <c r="I20" s="9"/>
      <c r="J20" s="1"/>
    </row>
    <row r="21" spans="2:10" ht="12.75" customHeight="1" hidden="1">
      <c r="B21" s="1"/>
      <c r="C21" s="1"/>
      <c r="D21" s="14"/>
      <c r="E21" s="35">
        <v>2004</v>
      </c>
      <c r="F21" s="9"/>
      <c r="G21" s="9"/>
      <c r="H21" s="9"/>
      <c r="I21" s="9"/>
      <c r="J21" s="1"/>
    </row>
    <row r="22" spans="2:10" ht="12.75" customHeight="1" hidden="1">
      <c r="B22" s="1"/>
      <c r="C22" s="1"/>
      <c r="D22" s="14"/>
      <c r="E22" s="35">
        <v>2005</v>
      </c>
      <c r="F22" s="9"/>
      <c r="G22" s="9"/>
      <c r="H22" s="9"/>
      <c r="I22" s="9"/>
      <c r="J22" s="1"/>
    </row>
    <row r="23" spans="2:10" ht="12.75" customHeight="1" hidden="1">
      <c r="B23" s="1"/>
      <c r="C23" s="1"/>
      <c r="D23" s="14"/>
      <c r="E23" s="35">
        <v>2006</v>
      </c>
      <c r="F23" s="9"/>
      <c r="G23" s="9"/>
      <c r="H23" s="9"/>
      <c r="I23" s="9"/>
      <c r="J23" s="1"/>
    </row>
    <row r="24" spans="2:10" ht="12.75" customHeight="1" hidden="1">
      <c r="B24" s="1"/>
      <c r="C24" s="1"/>
      <c r="D24" s="14"/>
      <c r="E24" s="35">
        <v>2004</v>
      </c>
      <c r="F24" s="9"/>
      <c r="G24" s="9"/>
      <c r="H24" s="9"/>
      <c r="I24" s="9"/>
      <c r="J24" s="1"/>
    </row>
    <row r="25" spans="2:10" ht="12.75" customHeight="1" hidden="1">
      <c r="B25" s="1"/>
      <c r="C25" s="1"/>
      <c r="D25" s="14"/>
      <c r="E25" s="35">
        <v>2005</v>
      </c>
      <c r="F25" s="9"/>
      <c r="G25" s="9"/>
      <c r="H25" s="9"/>
      <c r="I25" s="9"/>
      <c r="J25" s="1"/>
    </row>
    <row r="26" spans="2:10" ht="12.75" customHeight="1" hidden="1">
      <c r="B26" s="1"/>
      <c r="C26" s="1"/>
      <c r="D26" s="14"/>
      <c r="E26" s="35">
        <v>2006</v>
      </c>
      <c r="F26" s="9"/>
      <c r="G26" s="9"/>
      <c r="H26" s="9"/>
      <c r="I26" s="9"/>
      <c r="J26" s="1"/>
    </row>
    <row r="27" spans="2:10" ht="12.75" customHeight="1" hidden="1">
      <c r="B27" s="1"/>
      <c r="C27" s="1"/>
      <c r="D27" s="14"/>
      <c r="E27" s="35">
        <v>2004</v>
      </c>
      <c r="F27" s="9"/>
      <c r="G27" s="9"/>
      <c r="H27" s="9"/>
      <c r="I27" s="9"/>
      <c r="J27" s="1"/>
    </row>
    <row r="28" spans="2:10" ht="12.75" customHeight="1" hidden="1">
      <c r="B28" s="1"/>
      <c r="C28" s="1"/>
      <c r="D28" s="14"/>
      <c r="E28" s="35">
        <v>2005</v>
      </c>
      <c r="F28" s="9"/>
      <c r="G28" s="9"/>
      <c r="H28" s="9"/>
      <c r="I28" s="9"/>
      <c r="J28" s="1"/>
    </row>
    <row r="29" spans="2:10" ht="12.75" customHeight="1" hidden="1">
      <c r="B29" s="1"/>
      <c r="C29" s="1"/>
      <c r="D29" s="14"/>
      <c r="E29" s="35">
        <v>2006</v>
      </c>
      <c r="F29" s="9"/>
      <c r="G29" s="9"/>
      <c r="H29" s="9"/>
      <c r="I29" s="9"/>
      <c r="J29" s="1"/>
    </row>
    <row r="30" spans="2:10" ht="12.75" customHeight="1" hidden="1">
      <c r="B30" s="1"/>
      <c r="C30" s="1"/>
      <c r="D30" s="14"/>
      <c r="E30" s="35">
        <v>2004</v>
      </c>
      <c r="F30" s="9"/>
      <c r="G30" s="9"/>
      <c r="H30" s="9"/>
      <c r="I30" s="9"/>
      <c r="J30" s="1"/>
    </row>
    <row r="31" spans="2:10" ht="12.75" customHeight="1" hidden="1">
      <c r="B31" s="1"/>
      <c r="C31" s="1"/>
      <c r="D31" s="14"/>
      <c r="E31" s="35">
        <v>2005</v>
      </c>
      <c r="F31" s="9"/>
      <c r="G31" s="9"/>
      <c r="H31" s="9"/>
      <c r="I31" s="9"/>
      <c r="J31" s="1"/>
    </row>
    <row r="32" spans="2:10" ht="12.75" customHeight="1" hidden="1">
      <c r="B32" s="1"/>
      <c r="C32" s="1"/>
      <c r="D32" s="14"/>
      <c r="E32" s="35">
        <v>2006</v>
      </c>
      <c r="F32" s="9"/>
      <c r="G32" s="9"/>
      <c r="H32" s="9"/>
      <c r="I32" s="9"/>
      <c r="J32" s="1"/>
    </row>
    <row r="33" spans="2:10" ht="12.75" customHeight="1" hidden="1">
      <c r="B33" s="1"/>
      <c r="C33" s="1"/>
      <c r="D33" s="14"/>
      <c r="E33" s="35">
        <v>2004</v>
      </c>
      <c r="F33" s="9"/>
      <c r="G33" s="9"/>
      <c r="H33" s="9"/>
      <c r="I33" s="9"/>
      <c r="J33" s="1"/>
    </row>
    <row r="34" spans="2:10" ht="12.75" customHeight="1" hidden="1">
      <c r="B34" s="1"/>
      <c r="C34" s="1"/>
      <c r="D34" s="14"/>
      <c r="E34" s="35">
        <v>2005</v>
      </c>
      <c r="F34" s="9"/>
      <c r="G34" s="9"/>
      <c r="H34" s="9"/>
      <c r="I34" s="9"/>
      <c r="J34" s="1"/>
    </row>
    <row r="35" spans="2:10" ht="12.75" customHeight="1" hidden="1">
      <c r="B35" s="1"/>
      <c r="C35" s="1"/>
      <c r="D35" s="14"/>
      <c r="E35" s="35">
        <v>2006</v>
      </c>
      <c r="F35" s="9"/>
      <c r="G35" s="9"/>
      <c r="H35" s="9"/>
      <c r="I35" s="9"/>
      <c r="J35" s="1"/>
    </row>
    <row r="36" spans="2:10" ht="12.75" customHeight="1" hidden="1">
      <c r="B36" s="1"/>
      <c r="C36" s="1"/>
      <c r="D36" s="14"/>
      <c r="E36" s="35">
        <v>2004</v>
      </c>
      <c r="F36" s="9"/>
      <c r="G36" s="9"/>
      <c r="H36" s="9"/>
      <c r="I36" s="9"/>
      <c r="J36" s="1"/>
    </row>
    <row r="37" spans="2:10" ht="12.75" customHeight="1" hidden="1">
      <c r="B37" s="1"/>
      <c r="C37" s="1"/>
      <c r="D37" s="14"/>
      <c r="E37" s="35">
        <v>2005</v>
      </c>
      <c r="F37" s="9"/>
      <c r="G37" s="9"/>
      <c r="H37" s="9"/>
      <c r="I37" s="9"/>
      <c r="J37" s="1"/>
    </row>
    <row r="38" spans="2:10" ht="12.75" customHeight="1" hidden="1">
      <c r="B38" s="1"/>
      <c r="C38" s="1"/>
      <c r="D38" s="14"/>
      <c r="E38" s="35"/>
      <c r="F38" s="9"/>
      <c r="G38" s="9"/>
      <c r="H38" s="9"/>
      <c r="I38" s="9"/>
      <c r="J38" s="1"/>
    </row>
    <row r="39" spans="2:10" ht="12.75">
      <c r="B39" s="42"/>
      <c r="C39" s="133"/>
      <c r="D39" s="14"/>
      <c r="E39" s="52">
        <v>2004</v>
      </c>
      <c r="F39" s="29">
        <f aca="true" t="shared" si="0" ref="F39:I41">SUM(F9+F12+F18+F21+F30+F15+F24+F27+F33+F36)</f>
        <v>11000</v>
      </c>
      <c r="G39" s="29">
        <f t="shared" si="0"/>
        <v>0</v>
      </c>
      <c r="H39" s="29">
        <f t="shared" si="0"/>
        <v>0</v>
      </c>
      <c r="I39" s="29">
        <f t="shared" si="0"/>
        <v>0</v>
      </c>
      <c r="J39" s="1"/>
    </row>
    <row r="40" spans="2:10" ht="12.75">
      <c r="B40" s="43"/>
      <c r="C40" s="157" t="s">
        <v>20</v>
      </c>
      <c r="D40" s="106">
        <f>SUM(D9:D38)</f>
        <v>78640</v>
      </c>
      <c r="E40" s="52">
        <v>2005</v>
      </c>
      <c r="F40" s="29">
        <f t="shared" si="0"/>
        <v>31200</v>
      </c>
      <c r="G40" s="29">
        <f t="shared" si="0"/>
        <v>0</v>
      </c>
      <c r="H40" s="29">
        <f t="shared" si="0"/>
        <v>0</v>
      </c>
      <c r="I40" s="29">
        <f t="shared" si="0"/>
        <v>0</v>
      </c>
      <c r="J40" s="1"/>
    </row>
    <row r="41" spans="2:10" ht="12.75">
      <c r="B41" s="45"/>
      <c r="C41" s="141"/>
      <c r="D41" s="23"/>
      <c r="E41" s="52">
        <v>2006</v>
      </c>
      <c r="F41" s="29">
        <f t="shared" si="0"/>
        <v>36440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1"/>
    </row>
    <row r="42" spans="2:9" ht="12.75">
      <c r="B42" s="1"/>
      <c r="C42" s="1"/>
      <c r="D42" s="1"/>
      <c r="E42" s="31" t="s">
        <v>20</v>
      </c>
      <c r="F42" s="29">
        <f>SUM(F39:F41)</f>
        <v>78640</v>
      </c>
      <c r="G42" s="29">
        <f>SUM(G39:G41)</f>
        <v>0</v>
      </c>
      <c r="H42" s="29">
        <f>SUM(H39:H41)</f>
        <v>0</v>
      </c>
      <c r="I42" s="29">
        <f>SUM(I39:I41)</f>
        <v>0</v>
      </c>
    </row>
  </sheetData>
  <mergeCells count="1">
    <mergeCell ref="D3:I3"/>
  </mergeCells>
  <printOptions/>
  <pageMargins left="0.7875" right="0.7875" top="0.7875" bottom="0.7875" header="0.5" footer="0.5"/>
  <pageSetup cellComments="asDisplayed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66">
      <selection activeCell="C80" sqref="C80"/>
    </sheetView>
  </sheetViews>
  <sheetFormatPr defaultColWidth="9.140625" defaultRowHeight="12.75"/>
  <cols>
    <col min="1" max="2" width="3.57421875" style="0" customWidth="1"/>
    <col min="3" max="3" width="34.7109375" style="0" customWidth="1"/>
    <col min="4" max="4" width="14.8515625" style="0" customWidth="1"/>
    <col min="5" max="5" width="14.00390625" style="0" customWidth="1"/>
    <col min="6" max="6" width="10.28125" style="0" customWidth="1"/>
    <col min="7" max="7" width="11.7109375" style="0" customWidth="1"/>
    <col min="8" max="10" width="8.8515625" style="0" customWidth="1"/>
    <col min="11" max="11" width="13.421875" style="0" customWidth="1"/>
    <col min="12" max="16384" width="8.8515625" style="0" customWidth="1"/>
  </cols>
  <sheetData>
    <row r="1" spans="1:7" ht="36" customHeight="1">
      <c r="A1" s="1"/>
      <c r="B1" s="32"/>
      <c r="C1" s="1"/>
      <c r="D1" s="1"/>
      <c r="E1" s="1"/>
      <c r="F1" s="1"/>
      <c r="G1" s="1"/>
    </row>
    <row r="2" spans="1:7" ht="15.75">
      <c r="A2" s="1"/>
      <c r="B2" s="32"/>
      <c r="C2" s="1"/>
      <c r="D2" s="1"/>
      <c r="E2" s="33" t="s">
        <v>22</v>
      </c>
      <c r="F2" s="33"/>
      <c r="G2" s="1"/>
    </row>
    <row r="3" spans="1:7" ht="12.75">
      <c r="A3" s="1"/>
      <c r="B3" s="32"/>
      <c r="C3" s="1"/>
      <c r="D3" s="1"/>
      <c r="E3" s="1"/>
      <c r="F3" s="1"/>
      <c r="G3" s="1"/>
    </row>
    <row r="4" spans="1:8" ht="12.75" customHeight="1" hidden="1">
      <c r="A4" s="1"/>
      <c r="B4" s="32"/>
      <c r="C4" s="1"/>
      <c r="D4" s="33"/>
      <c r="E4" s="33"/>
      <c r="F4" s="33"/>
      <c r="G4" s="1"/>
      <c r="H4" s="1"/>
    </row>
    <row r="5" spans="1:7" ht="12.75" customHeight="1" hidden="1">
      <c r="A5" s="1"/>
      <c r="B5" s="32"/>
      <c r="C5" s="1"/>
      <c r="D5" s="1"/>
      <c r="E5" s="1"/>
      <c r="F5" s="1"/>
      <c r="G5" s="1"/>
    </row>
    <row r="6" spans="1:7" ht="32.25" customHeight="1">
      <c r="A6" s="1"/>
      <c r="B6" s="32"/>
      <c r="C6" s="1"/>
      <c r="D6" s="1"/>
      <c r="E6" s="1"/>
      <c r="F6" s="1"/>
      <c r="G6" s="1"/>
    </row>
    <row r="7" spans="1:9" ht="12.75">
      <c r="A7" s="1"/>
      <c r="B7" s="32"/>
      <c r="C7" s="1"/>
      <c r="D7" s="1"/>
      <c r="E7" s="1"/>
      <c r="F7" s="5"/>
      <c r="G7" s="6" t="s">
        <v>2</v>
      </c>
      <c r="H7" s="6"/>
      <c r="I7" s="7"/>
    </row>
    <row r="8" spans="1:10" ht="12.75">
      <c r="A8" s="1"/>
      <c r="B8" s="8" t="s">
        <v>3</v>
      </c>
      <c r="C8" s="9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21" t="s">
        <v>11</v>
      </c>
    </row>
    <row r="9" spans="1:10" ht="12.75">
      <c r="A9" s="1"/>
      <c r="B9" s="10"/>
      <c r="C9" s="34" t="s">
        <v>23</v>
      </c>
      <c r="D9" s="10"/>
      <c r="E9" s="35">
        <v>2004</v>
      </c>
      <c r="F9" s="9"/>
      <c r="G9" s="9"/>
      <c r="H9" s="9"/>
      <c r="I9" s="8">
        <v>150000</v>
      </c>
      <c r="J9" s="174" t="s">
        <v>13</v>
      </c>
    </row>
    <row r="10" spans="1:10" ht="12.75">
      <c r="A10" s="1"/>
      <c r="B10" s="15">
        <v>1</v>
      </c>
      <c r="C10" s="1" t="s">
        <v>24</v>
      </c>
      <c r="D10" s="15">
        <v>300000</v>
      </c>
      <c r="E10" s="35">
        <v>2005</v>
      </c>
      <c r="F10" s="9"/>
      <c r="G10" s="9"/>
      <c r="H10" s="9"/>
      <c r="I10" s="8"/>
      <c r="J10" s="36" t="s">
        <v>25</v>
      </c>
    </row>
    <row r="11" spans="1:10" ht="12.75">
      <c r="A11" s="1"/>
      <c r="B11" s="18"/>
      <c r="C11" s="19" t="s">
        <v>26</v>
      </c>
      <c r="D11" s="18"/>
      <c r="E11" s="35">
        <v>2006</v>
      </c>
      <c r="F11" s="9"/>
      <c r="G11" s="9"/>
      <c r="H11" s="9"/>
      <c r="I11" s="8"/>
      <c r="J11" s="23"/>
    </row>
    <row r="12" spans="1:10" ht="12.75">
      <c r="A12" s="1"/>
      <c r="B12" s="15"/>
      <c r="C12" s="1" t="s">
        <v>23</v>
      </c>
      <c r="D12" s="15"/>
      <c r="E12" s="35">
        <v>2004</v>
      </c>
      <c r="F12" s="9"/>
      <c r="G12" s="9"/>
      <c r="H12" s="9"/>
      <c r="I12" s="8">
        <v>130000</v>
      </c>
      <c r="J12" s="14"/>
    </row>
    <row r="13" spans="1:10" ht="12.75">
      <c r="A13" s="1"/>
      <c r="B13" s="15">
        <v>2</v>
      </c>
      <c r="C13" s="1" t="s">
        <v>27</v>
      </c>
      <c r="D13" s="15">
        <v>300000</v>
      </c>
      <c r="E13" s="35">
        <v>2005</v>
      </c>
      <c r="F13" s="9"/>
      <c r="G13" s="9"/>
      <c r="H13" s="9"/>
      <c r="I13" s="8">
        <v>170000</v>
      </c>
      <c r="J13" s="14"/>
    </row>
    <row r="14" spans="1:10" ht="12.75">
      <c r="A14" s="1"/>
      <c r="B14" s="15"/>
      <c r="C14" s="1" t="s">
        <v>28</v>
      </c>
      <c r="D14" s="15"/>
      <c r="E14" s="35">
        <v>2006</v>
      </c>
      <c r="F14" s="9"/>
      <c r="G14" s="9"/>
      <c r="H14" s="9"/>
      <c r="I14" s="8"/>
      <c r="J14" s="14"/>
    </row>
    <row r="15" spans="1:10" ht="12.75">
      <c r="A15" s="1"/>
      <c r="B15" s="10"/>
      <c r="C15" s="34" t="s">
        <v>29</v>
      </c>
      <c r="D15" s="10"/>
      <c r="E15" s="35">
        <v>2004</v>
      </c>
      <c r="F15" s="9"/>
      <c r="G15" s="9"/>
      <c r="H15" s="9"/>
      <c r="I15" s="8">
        <v>100000</v>
      </c>
      <c r="J15" s="21" t="s">
        <v>30</v>
      </c>
    </row>
    <row r="16" spans="1:10" ht="12.75">
      <c r="A16" s="1"/>
      <c r="B16" s="15">
        <v>3</v>
      </c>
      <c r="C16" s="1" t="s">
        <v>31</v>
      </c>
      <c r="D16" s="15">
        <v>100000</v>
      </c>
      <c r="E16" s="35">
        <v>2005</v>
      </c>
      <c r="F16" s="9"/>
      <c r="G16" s="9"/>
      <c r="H16" s="9"/>
      <c r="I16" s="8"/>
      <c r="J16" s="14"/>
    </row>
    <row r="17" spans="1:10" ht="12.75">
      <c r="A17" s="1"/>
      <c r="B17" s="18"/>
      <c r="C17" s="19"/>
      <c r="D17" s="18"/>
      <c r="E17" s="35">
        <v>2006</v>
      </c>
      <c r="F17" s="9"/>
      <c r="G17" s="9"/>
      <c r="H17" s="9"/>
      <c r="I17" s="8"/>
      <c r="J17" s="23"/>
    </row>
    <row r="18" spans="1:10" ht="12.75">
      <c r="A18" s="1"/>
      <c r="B18" s="15"/>
      <c r="C18" s="1" t="s">
        <v>32</v>
      </c>
      <c r="D18" s="15"/>
      <c r="E18" s="35">
        <v>2004</v>
      </c>
      <c r="F18" s="9"/>
      <c r="G18" s="9"/>
      <c r="H18" s="9"/>
      <c r="I18" s="8">
        <v>350000</v>
      </c>
      <c r="J18" s="14" t="s">
        <v>30</v>
      </c>
    </row>
    <row r="19" spans="1:10" ht="12.75">
      <c r="A19" s="1"/>
      <c r="B19" s="15">
        <v>4</v>
      </c>
      <c r="C19" s="1" t="s">
        <v>33</v>
      </c>
      <c r="D19" s="15">
        <v>350000</v>
      </c>
      <c r="E19" s="35">
        <v>2005</v>
      </c>
      <c r="F19" s="9"/>
      <c r="G19" s="9"/>
      <c r="H19" s="9"/>
      <c r="I19" s="8"/>
      <c r="J19" s="14"/>
    </row>
    <row r="20" spans="1:10" ht="12.75">
      <c r="A20" s="1"/>
      <c r="B20" s="15"/>
      <c r="C20" s="1" t="s">
        <v>34</v>
      </c>
      <c r="D20" s="15"/>
      <c r="E20" s="35">
        <v>2006</v>
      </c>
      <c r="F20" s="9"/>
      <c r="G20" s="9"/>
      <c r="H20" s="9"/>
      <c r="I20" s="8"/>
      <c r="J20" s="14"/>
    </row>
    <row r="21" spans="1:10" ht="12.75">
      <c r="A21" s="1"/>
      <c r="B21" s="10"/>
      <c r="C21" s="34" t="s">
        <v>35</v>
      </c>
      <c r="D21" s="10"/>
      <c r="E21" s="35">
        <v>2004</v>
      </c>
      <c r="F21" s="9"/>
      <c r="G21" s="9"/>
      <c r="H21" s="9"/>
      <c r="I21" s="8">
        <v>6500000</v>
      </c>
      <c r="J21" s="21" t="s">
        <v>30</v>
      </c>
    </row>
    <row r="22" spans="1:10" ht="12.75">
      <c r="A22" s="1"/>
      <c r="B22" s="15">
        <v>5</v>
      </c>
      <c r="C22" s="1" t="s">
        <v>36</v>
      </c>
      <c r="D22" s="15">
        <v>6500000</v>
      </c>
      <c r="E22" s="35">
        <v>2005</v>
      </c>
      <c r="F22" s="9"/>
      <c r="G22" s="9"/>
      <c r="H22" s="9"/>
      <c r="I22" s="8"/>
      <c r="J22" s="14"/>
    </row>
    <row r="23" spans="1:10" ht="12.75">
      <c r="A23" s="1"/>
      <c r="B23" s="18"/>
      <c r="C23" s="19"/>
      <c r="D23" s="18"/>
      <c r="E23" s="35">
        <v>2006</v>
      </c>
      <c r="F23" s="9"/>
      <c r="G23" s="9"/>
      <c r="H23" s="9"/>
      <c r="I23" s="8"/>
      <c r="J23" s="23"/>
    </row>
    <row r="24" spans="1:10" ht="12.75">
      <c r="A24" s="1"/>
      <c r="B24" s="15"/>
      <c r="C24" s="1" t="s">
        <v>37</v>
      </c>
      <c r="D24" s="15"/>
      <c r="E24" s="35">
        <v>2004</v>
      </c>
      <c r="F24" s="9"/>
      <c r="G24" s="9"/>
      <c r="H24" s="9"/>
      <c r="I24" s="8">
        <v>200000</v>
      </c>
      <c r="J24" s="21" t="s">
        <v>30</v>
      </c>
    </row>
    <row r="25" spans="1:10" ht="12.75">
      <c r="A25" s="1"/>
      <c r="B25" s="15">
        <v>6</v>
      </c>
      <c r="C25" s="1" t="s">
        <v>38</v>
      </c>
      <c r="D25" s="15">
        <v>600000</v>
      </c>
      <c r="E25" s="35">
        <v>2005</v>
      </c>
      <c r="F25" s="9"/>
      <c r="G25" s="9"/>
      <c r="H25" s="9"/>
      <c r="I25" s="8">
        <v>200000</v>
      </c>
      <c r="J25" s="14"/>
    </row>
    <row r="26" spans="1:10" ht="12.75">
      <c r="A26" s="1"/>
      <c r="B26" s="15"/>
      <c r="C26" s="1" t="s">
        <v>39</v>
      </c>
      <c r="D26" s="15"/>
      <c r="E26" s="35">
        <v>2006</v>
      </c>
      <c r="F26" s="9"/>
      <c r="G26" s="9"/>
      <c r="H26" s="9"/>
      <c r="I26" s="8">
        <v>200000</v>
      </c>
      <c r="J26" s="14"/>
    </row>
    <row r="27" spans="1:10" ht="12.75">
      <c r="A27" s="1"/>
      <c r="B27" s="10"/>
      <c r="C27" s="34" t="s">
        <v>40</v>
      </c>
      <c r="D27" s="10"/>
      <c r="E27" s="35">
        <v>2004</v>
      </c>
      <c r="F27" s="9"/>
      <c r="G27" s="9"/>
      <c r="H27" s="9"/>
      <c r="I27" s="8">
        <v>1000000</v>
      </c>
      <c r="J27" s="21" t="s">
        <v>30</v>
      </c>
    </row>
    <row r="28" spans="1:10" ht="12.75">
      <c r="A28" s="1"/>
      <c r="B28" s="15">
        <v>7</v>
      </c>
      <c r="C28" s="1" t="s">
        <v>41</v>
      </c>
      <c r="D28" s="15">
        <v>1000000</v>
      </c>
      <c r="E28" s="35">
        <v>2005</v>
      </c>
      <c r="F28" s="9"/>
      <c r="G28" s="9"/>
      <c r="H28" s="9"/>
      <c r="I28" s="8"/>
      <c r="J28" s="14"/>
    </row>
    <row r="29" spans="1:10" ht="12.75">
      <c r="A29" s="1"/>
      <c r="B29" s="18"/>
      <c r="C29" s="19" t="s">
        <v>42</v>
      </c>
      <c r="D29" s="18"/>
      <c r="E29" s="35">
        <v>2006</v>
      </c>
      <c r="F29" s="9"/>
      <c r="G29" s="9"/>
      <c r="H29" s="9"/>
      <c r="I29" s="8"/>
      <c r="J29" s="23"/>
    </row>
    <row r="30" spans="1:10" ht="12.75">
      <c r="A30" s="1"/>
      <c r="B30" s="15"/>
      <c r="C30" s="1" t="s">
        <v>43</v>
      </c>
      <c r="D30" s="15"/>
      <c r="E30" s="35">
        <v>2004</v>
      </c>
      <c r="F30" s="9"/>
      <c r="G30" s="9"/>
      <c r="H30" s="9"/>
      <c r="I30" s="8">
        <v>360000</v>
      </c>
      <c r="J30" s="14" t="s">
        <v>30</v>
      </c>
    </row>
    <row r="31" spans="1:10" ht="12.75">
      <c r="A31" s="1"/>
      <c r="B31" s="15">
        <v>8</v>
      </c>
      <c r="C31" s="1" t="s">
        <v>44</v>
      </c>
      <c r="D31" s="15">
        <v>1000000</v>
      </c>
      <c r="E31" s="35">
        <v>2005</v>
      </c>
      <c r="F31" s="9"/>
      <c r="G31" s="9"/>
      <c r="H31" s="9"/>
      <c r="I31" s="8">
        <v>340000</v>
      </c>
      <c r="J31" s="14"/>
    </row>
    <row r="32" spans="1:10" ht="12.75">
      <c r="A32" s="1"/>
      <c r="B32" s="15"/>
      <c r="C32" s="1" t="s">
        <v>45</v>
      </c>
      <c r="D32" s="15"/>
      <c r="E32" s="35">
        <v>2006</v>
      </c>
      <c r="F32" s="9"/>
      <c r="G32" s="9"/>
      <c r="H32" s="9"/>
      <c r="I32" s="8">
        <v>300000</v>
      </c>
      <c r="J32" s="14"/>
    </row>
    <row r="33" spans="1:10" ht="12.75">
      <c r="A33" s="1"/>
      <c r="B33" s="10"/>
      <c r="C33" s="34"/>
      <c r="D33" s="10"/>
      <c r="E33" s="35">
        <v>2004</v>
      </c>
      <c r="F33" s="9"/>
      <c r="G33" s="9"/>
      <c r="H33" s="9"/>
      <c r="I33" s="8">
        <v>100000</v>
      </c>
      <c r="J33" s="21" t="s">
        <v>13</v>
      </c>
    </row>
    <row r="34" spans="1:10" ht="12.75">
      <c r="A34" s="1"/>
      <c r="B34" s="15">
        <v>9</v>
      </c>
      <c r="C34" s="1" t="s">
        <v>46</v>
      </c>
      <c r="D34" s="15">
        <v>180000</v>
      </c>
      <c r="E34" s="35">
        <v>2005</v>
      </c>
      <c r="F34" s="9"/>
      <c r="G34" s="9"/>
      <c r="H34" s="9"/>
      <c r="I34" s="8">
        <v>80000</v>
      </c>
      <c r="J34" s="14"/>
    </row>
    <row r="35" spans="1:10" ht="10.5" customHeight="1">
      <c r="A35" s="1"/>
      <c r="B35" s="18"/>
      <c r="C35" s="19"/>
      <c r="D35" s="18"/>
      <c r="E35" s="35">
        <v>2006</v>
      </c>
      <c r="F35" s="9"/>
      <c r="G35" s="9"/>
      <c r="H35" s="9"/>
      <c r="I35" s="8"/>
      <c r="J35" s="23"/>
    </row>
    <row r="36" spans="1:10" ht="12" customHeight="1">
      <c r="A36" s="1"/>
      <c r="B36" s="10"/>
      <c r="C36" s="1"/>
      <c r="D36" s="15"/>
      <c r="E36" s="35">
        <v>2004</v>
      </c>
      <c r="F36" s="9"/>
      <c r="G36" s="9"/>
      <c r="H36" s="9"/>
      <c r="I36" s="8"/>
      <c r="J36" s="14"/>
    </row>
    <row r="37" spans="1:10" ht="12" customHeight="1">
      <c r="A37" s="1"/>
      <c r="B37" s="15">
        <v>10</v>
      </c>
      <c r="C37" s="1" t="s">
        <v>47</v>
      </c>
      <c r="D37" s="15">
        <v>300000</v>
      </c>
      <c r="E37" s="35">
        <v>2005</v>
      </c>
      <c r="F37" s="9"/>
      <c r="G37" s="9"/>
      <c r="H37" s="9"/>
      <c r="I37" s="8">
        <v>300000</v>
      </c>
      <c r="J37" s="14" t="s">
        <v>13</v>
      </c>
    </row>
    <row r="38" spans="1:10" ht="12" customHeight="1">
      <c r="A38" s="1"/>
      <c r="B38" s="249"/>
      <c r="C38" s="250"/>
      <c r="D38" s="249"/>
      <c r="E38" s="251">
        <v>2006</v>
      </c>
      <c r="F38" s="252"/>
      <c r="G38" s="252"/>
      <c r="H38" s="252"/>
      <c r="I38" s="253"/>
      <c r="J38" s="254"/>
    </row>
    <row r="39" spans="1:10" ht="12.75" customHeight="1">
      <c r="A39" s="1"/>
      <c r="B39" s="255"/>
      <c r="C39" s="256" t="s">
        <v>48</v>
      </c>
      <c r="D39" s="255"/>
      <c r="E39" s="251">
        <v>2004</v>
      </c>
      <c r="F39" s="252"/>
      <c r="G39" s="252"/>
      <c r="H39" s="252"/>
      <c r="I39" s="253"/>
      <c r="J39" s="257"/>
    </row>
    <row r="40" spans="1:10" ht="12" customHeight="1">
      <c r="A40" s="1"/>
      <c r="B40" s="15">
        <v>11</v>
      </c>
      <c r="C40" s="1" t="s">
        <v>49</v>
      </c>
      <c r="D40" s="15">
        <v>100000</v>
      </c>
      <c r="E40" s="35">
        <v>2005</v>
      </c>
      <c r="F40" s="9"/>
      <c r="G40" s="9"/>
      <c r="H40" s="9"/>
      <c r="I40" s="8">
        <v>100000</v>
      </c>
      <c r="J40" s="14" t="s">
        <v>13</v>
      </c>
    </row>
    <row r="41" spans="1:10" ht="12.75" customHeight="1">
      <c r="A41" s="1"/>
      <c r="B41" s="18"/>
      <c r="C41" s="19"/>
      <c r="D41" s="18"/>
      <c r="E41" s="35">
        <v>2006</v>
      </c>
      <c r="F41" s="9"/>
      <c r="G41" s="9"/>
      <c r="H41" s="9"/>
      <c r="I41" s="8"/>
      <c r="J41" s="23"/>
    </row>
    <row r="42" spans="1:10" ht="12.75">
      <c r="A42" s="1"/>
      <c r="B42" s="10"/>
      <c r="C42" s="1" t="s">
        <v>50</v>
      </c>
      <c r="D42" s="15"/>
      <c r="E42" s="35">
        <v>2004</v>
      </c>
      <c r="F42" s="9"/>
      <c r="G42" s="9"/>
      <c r="H42" s="9"/>
      <c r="I42" s="8">
        <v>70000</v>
      </c>
      <c r="J42" s="14" t="s">
        <v>13</v>
      </c>
    </row>
    <row r="43" spans="1:10" ht="12.75">
      <c r="A43" s="1"/>
      <c r="B43" s="15">
        <v>12</v>
      </c>
      <c r="C43" s="1" t="s">
        <v>51</v>
      </c>
      <c r="D43" s="15">
        <v>210000</v>
      </c>
      <c r="E43" s="35">
        <v>2005</v>
      </c>
      <c r="F43" s="9"/>
      <c r="G43" s="9"/>
      <c r="H43" s="9"/>
      <c r="I43" s="8">
        <v>140000</v>
      </c>
      <c r="J43" s="14"/>
    </row>
    <row r="44" spans="1:10" ht="12.75">
      <c r="A44" s="1"/>
      <c r="B44" s="18"/>
      <c r="C44" s="1"/>
      <c r="D44" s="15"/>
      <c r="E44" s="35">
        <v>2006</v>
      </c>
      <c r="F44" s="9"/>
      <c r="G44" s="9"/>
      <c r="H44" s="9"/>
      <c r="I44" s="8"/>
      <c r="J44" s="14"/>
    </row>
    <row r="45" spans="1:10" ht="12.75">
      <c r="A45" s="1"/>
      <c r="B45" s="10"/>
      <c r="C45" s="34" t="s">
        <v>52</v>
      </c>
      <c r="D45" s="10"/>
      <c r="E45" s="35">
        <v>2004</v>
      </c>
      <c r="F45" s="9"/>
      <c r="G45" s="9"/>
      <c r="H45" s="9"/>
      <c r="I45" s="8"/>
      <c r="J45" s="21"/>
    </row>
    <row r="46" spans="1:10" ht="12.75">
      <c r="A46" s="1"/>
      <c r="B46" s="15">
        <v>13</v>
      </c>
      <c r="C46" s="1" t="s">
        <v>53</v>
      </c>
      <c r="D46" s="15">
        <v>400000</v>
      </c>
      <c r="E46" s="35">
        <v>2005</v>
      </c>
      <c r="F46" s="9"/>
      <c r="G46" s="9"/>
      <c r="H46" s="9"/>
      <c r="I46" s="8"/>
      <c r="J46" s="14"/>
    </row>
    <row r="47" spans="1:10" ht="12.75">
      <c r="A47" s="1"/>
      <c r="B47" s="18"/>
      <c r="C47" s="19"/>
      <c r="D47" s="18"/>
      <c r="E47" s="35">
        <v>2006</v>
      </c>
      <c r="F47" s="9"/>
      <c r="G47" s="9"/>
      <c r="H47" s="9"/>
      <c r="I47" s="8">
        <v>400000</v>
      </c>
      <c r="J47" s="23" t="s">
        <v>13</v>
      </c>
    </row>
    <row r="48" spans="1:10" ht="12.75">
      <c r="A48" s="1"/>
      <c r="B48" s="10"/>
      <c r="C48" s="1"/>
      <c r="D48" s="15"/>
      <c r="E48" s="35">
        <v>2004</v>
      </c>
      <c r="F48" s="9">
        <v>628125</v>
      </c>
      <c r="G48" s="9"/>
      <c r="H48" s="9"/>
      <c r="I48" s="8"/>
      <c r="J48" s="37" t="s">
        <v>54</v>
      </c>
    </row>
    <row r="49" spans="1:10" ht="12.75">
      <c r="A49" s="1"/>
      <c r="B49" s="15">
        <v>14</v>
      </c>
      <c r="C49" s="1" t="s">
        <v>55</v>
      </c>
      <c r="D49" s="15">
        <v>2228125</v>
      </c>
      <c r="E49" s="35">
        <v>2005</v>
      </c>
      <c r="F49" s="9">
        <v>800000</v>
      </c>
      <c r="G49" s="9"/>
      <c r="H49" s="9"/>
      <c r="I49" s="8"/>
      <c r="J49" s="14"/>
    </row>
    <row r="50" spans="1:10" ht="12.75">
      <c r="A50" s="1"/>
      <c r="B50" s="18"/>
      <c r="C50" s="1"/>
      <c r="D50" s="15"/>
      <c r="E50" s="35">
        <v>2006</v>
      </c>
      <c r="F50" s="9">
        <v>800000</v>
      </c>
      <c r="G50" s="9"/>
      <c r="H50" s="9"/>
      <c r="I50" s="8"/>
      <c r="J50" s="23"/>
    </row>
    <row r="51" spans="1:10" ht="12.75">
      <c r="A51" s="1"/>
      <c r="B51" s="10"/>
      <c r="C51" s="34" t="s">
        <v>56</v>
      </c>
      <c r="D51" s="10"/>
      <c r="E51" s="35">
        <v>2004</v>
      </c>
      <c r="F51" s="9">
        <v>239000</v>
      </c>
      <c r="G51" s="9"/>
      <c r="H51" s="9"/>
      <c r="I51" s="8"/>
      <c r="J51" s="37" t="s">
        <v>54</v>
      </c>
    </row>
    <row r="52" spans="1:10" ht="12.75">
      <c r="A52" s="1"/>
      <c r="B52" s="15">
        <v>15</v>
      </c>
      <c r="C52" s="1" t="s">
        <v>57</v>
      </c>
      <c r="D52" s="15">
        <v>439000</v>
      </c>
      <c r="E52" s="35">
        <v>2005</v>
      </c>
      <c r="F52" s="9">
        <v>100000</v>
      </c>
      <c r="G52" s="9"/>
      <c r="H52" s="9"/>
      <c r="I52" s="8"/>
      <c r="J52" s="14"/>
    </row>
    <row r="53" spans="1:10" ht="12.75">
      <c r="A53" s="1"/>
      <c r="B53" s="18"/>
      <c r="C53" s="19"/>
      <c r="D53" s="18"/>
      <c r="E53" s="35">
        <v>2006</v>
      </c>
      <c r="F53" s="9">
        <v>100000</v>
      </c>
      <c r="G53" s="9"/>
      <c r="H53" s="9"/>
      <c r="I53" s="8"/>
      <c r="J53" s="23"/>
    </row>
    <row r="54" spans="1:10" ht="12.75">
      <c r="A54" s="1"/>
      <c r="B54" s="10"/>
      <c r="C54" s="1" t="s">
        <v>58</v>
      </c>
      <c r="D54" s="15"/>
      <c r="E54" s="35">
        <v>2004</v>
      </c>
      <c r="F54" s="9"/>
      <c r="G54" s="9"/>
      <c r="H54" s="9"/>
      <c r="I54" s="8"/>
      <c r="J54" s="37"/>
    </row>
    <row r="55" spans="1:10" ht="12.75">
      <c r="A55" s="1"/>
      <c r="B55" s="15">
        <v>16</v>
      </c>
      <c r="C55" s="1" t="s">
        <v>59</v>
      </c>
      <c r="D55" s="15">
        <v>100000</v>
      </c>
      <c r="E55" s="35">
        <v>2005</v>
      </c>
      <c r="F55" s="9"/>
      <c r="G55" s="9"/>
      <c r="H55" s="9"/>
      <c r="I55" s="8"/>
      <c r="J55" s="14"/>
    </row>
    <row r="56" spans="1:10" ht="12.75">
      <c r="A56" s="1"/>
      <c r="B56" s="18"/>
      <c r="C56" s="1"/>
      <c r="D56" s="15"/>
      <c r="E56" s="35">
        <v>2006</v>
      </c>
      <c r="F56" s="9"/>
      <c r="G56" s="9"/>
      <c r="H56" s="9"/>
      <c r="I56" s="8">
        <v>100000</v>
      </c>
      <c r="J56" s="14" t="s">
        <v>13</v>
      </c>
    </row>
    <row r="57" spans="1:10" ht="12.75">
      <c r="A57" s="1"/>
      <c r="B57" s="10"/>
      <c r="C57" s="34" t="s">
        <v>60</v>
      </c>
      <c r="D57" s="10"/>
      <c r="E57" s="35">
        <v>2004</v>
      </c>
      <c r="F57" s="9"/>
      <c r="G57" s="9"/>
      <c r="H57" s="9"/>
      <c r="I57" s="8">
        <v>100000</v>
      </c>
      <c r="J57" s="38" t="s">
        <v>13</v>
      </c>
    </row>
    <row r="58" spans="1:10" ht="12.75">
      <c r="A58" s="1"/>
      <c r="B58" s="15">
        <v>17</v>
      </c>
      <c r="C58" s="1" t="s">
        <v>61</v>
      </c>
      <c r="D58" s="15">
        <v>150000</v>
      </c>
      <c r="E58" s="35">
        <v>2005</v>
      </c>
      <c r="F58" s="9"/>
      <c r="G58" s="9"/>
      <c r="H58" s="9"/>
      <c r="I58" s="8">
        <v>50000</v>
      </c>
      <c r="J58" s="14"/>
    </row>
    <row r="59" spans="1:10" ht="12.75">
      <c r="A59" s="1"/>
      <c r="B59" s="18"/>
      <c r="C59" s="19"/>
      <c r="D59" s="18"/>
      <c r="E59" s="35">
        <v>2006</v>
      </c>
      <c r="F59" s="9"/>
      <c r="G59" s="9"/>
      <c r="H59" s="9"/>
      <c r="I59" s="8"/>
      <c r="J59" s="14"/>
    </row>
    <row r="60" spans="1:10" ht="12.75">
      <c r="A60" s="1"/>
      <c r="B60" s="10"/>
      <c r="C60" s="1" t="s">
        <v>62</v>
      </c>
      <c r="D60" s="15"/>
      <c r="E60" s="35">
        <v>2004</v>
      </c>
      <c r="F60" s="9"/>
      <c r="G60" s="9"/>
      <c r="H60" s="9"/>
      <c r="I60" s="8"/>
      <c r="J60" s="37"/>
    </row>
    <row r="61" spans="1:10" ht="12.75">
      <c r="A61" s="1"/>
      <c r="B61" s="15">
        <v>18</v>
      </c>
      <c r="C61" s="1" t="s">
        <v>63</v>
      </c>
      <c r="D61" s="15">
        <v>2000000</v>
      </c>
      <c r="E61" s="35">
        <v>2005</v>
      </c>
      <c r="F61" s="9"/>
      <c r="G61" s="9"/>
      <c r="H61" s="9">
        <v>1500000</v>
      </c>
      <c r="I61" s="8">
        <v>500000</v>
      </c>
      <c r="J61" s="14" t="s">
        <v>13</v>
      </c>
    </row>
    <row r="62" spans="1:10" ht="12.75">
      <c r="A62" s="1"/>
      <c r="B62" s="18"/>
      <c r="C62" s="1" t="s">
        <v>64</v>
      </c>
      <c r="D62" s="15"/>
      <c r="E62" s="35">
        <v>2006</v>
      </c>
      <c r="F62" s="9"/>
      <c r="G62" s="9"/>
      <c r="H62" s="9"/>
      <c r="I62" s="8"/>
      <c r="J62" s="23"/>
    </row>
    <row r="63" spans="1:10" ht="12.75">
      <c r="A63" s="1"/>
      <c r="B63" s="10"/>
      <c r="C63" s="34" t="s">
        <v>65</v>
      </c>
      <c r="D63" s="10"/>
      <c r="E63" s="35">
        <v>2004</v>
      </c>
      <c r="F63" s="9"/>
      <c r="G63" s="9"/>
      <c r="H63" s="9"/>
      <c r="I63" s="8"/>
      <c r="J63" s="38"/>
    </row>
    <row r="64" spans="1:10" ht="12.75">
      <c r="A64" s="1"/>
      <c r="B64" s="15">
        <v>19</v>
      </c>
      <c r="C64" s="1" t="s">
        <v>66</v>
      </c>
      <c r="D64" s="15">
        <v>900000</v>
      </c>
      <c r="E64" s="35">
        <v>2005</v>
      </c>
      <c r="F64" s="9"/>
      <c r="G64" s="9"/>
      <c r="H64" s="9">
        <v>675000</v>
      </c>
      <c r="I64" s="8">
        <v>225000</v>
      </c>
      <c r="J64" s="14" t="s">
        <v>13</v>
      </c>
    </row>
    <row r="65" spans="1:10" ht="12.75">
      <c r="A65" s="1"/>
      <c r="B65" s="18"/>
      <c r="C65" s="19"/>
      <c r="D65" s="18"/>
      <c r="E65" s="35">
        <v>2006</v>
      </c>
      <c r="F65" s="9"/>
      <c r="G65" s="9"/>
      <c r="H65" s="9"/>
      <c r="I65" s="8"/>
      <c r="J65" s="14"/>
    </row>
    <row r="66" spans="1:10" ht="12.75">
      <c r="A66" s="1"/>
      <c r="B66" s="15"/>
      <c r="C66" s="1" t="s">
        <v>67</v>
      </c>
      <c r="D66" s="15"/>
      <c r="E66" s="35">
        <v>2004</v>
      </c>
      <c r="F66" s="9"/>
      <c r="G66" s="9"/>
      <c r="H66" s="9"/>
      <c r="I66" s="8"/>
      <c r="J66" s="21"/>
    </row>
    <row r="67" spans="1:10" ht="12.75">
      <c r="A67" s="1"/>
      <c r="B67" s="15">
        <v>20</v>
      </c>
      <c r="C67" s="1" t="s">
        <v>68</v>
      </c>
      <c r="D67" s="15">
        <v>300000</v>
      </c>
      <c r="E67" s="35">
        <v>2005</v>
      </c>
      <c r="F67" s="9"/>
      <c r="G67" s="9"/>
      <c r="H67" s="9"/>
      <c r="I67" s="8">
        <v>150000</v>
      </c>
      <c r="J67" s="14" t="s">
        <v>69</v>
      </c>
    </row>
    <row r="68" spans="1:10" ht="12.75">
      <c r="A68" s="1"/>
      <c r="B68" s="18"/>
      <c r="C68" s="1" t="s">
        <v>70</v>
      </c>
      <c r="D68" s="15"/>
      <c r="E68" s="35">
        <v>2006</v>
      </c>
      <c r="F68" s="9"/>
      <c r="G68" s="9"/>
      <c r="H68" s="9"/>
      <c r="I68" s="8">
        <v>150000</v>
      </c>
      <c r="J68" s="23"/>
    </row>
    <row r="69" spans="1:10" ht="12.75">
      <c r="A69" s="1"/>
      <c r="B69" s="10"/>
      <c r="C69" s="21" t="s">
        <v>71</v>
      </c>
      <c r="D69" s="10"/>
      <c r="E69" s="35">
        <v>2004</v>
      </c>
      <c r="F69" s="9"/>
      <c r="G69" s="9"/>
      <c r="H69" s="9"/>
      <c r="I69" s="8"/>
      <c r="J69" s="14"/>
    </row>
    <row r="70" spans="1:10" ht="12.75">
      <c r="A70" s="1"/>
      <c r="B70" s="15">
        <v>21</v>
      </c>
      <c r="C70" s="14" t="s">
        <v>72</v>
      </c>
      <c r="D70" s="15">
        <v>4650000</v>
      </c>
      <c r="E70" s="35">
        <v>2005</v>
      </c>
      <c r="F70" s="9">
        <v>150000</v>
      </c>
      <c r="G70" s="9"/>
      <c r="H70" s="9"/>
      <c r="I70" s="8"/>
      <c r="J70" s="14"/>
    </row>
    <row r="71" spans="1:10" ht="12.75">
      <c r="A71" s="1"/>
      <c r="B71" s="15"/>
      <c r="C71" s="14"/>
      <c r="D71" s="15"/>
      <c r="E71" s="35">
        <v>2006</v>
      </c>
      <c r="F71" s="9">
        <v>1000000</v>
      </c>
      <c r="G71" s="9"/>
      <c r="H71" s="9"/>
      <c r="I71" s="8"/>
      <c r="J71" s="14"/>
    </row>
    <row r="72" spans="1:10" ht="12.75">
      <c r="A72" s="1"/>
      <c r="B72" s="18"/>
      <c r="C72" s="23"/>
      <c r="D72" s="18"/>
      <c r="E72" s="35">
        <v>2007</v>
      </c>
      <c r="F72" s="9">
        <v>3500000</v>
      </c>
      <c r="G72" s="9"/>
      <c r="H72" s="9"/>
      <c r="I72" s="8"/>
      <c r="J72" s="162"/>
    </row>
    <row r="73" spans="1:10" ht="12.75">
      <c r="A73" s="1"/>
      <c r="B73" s="15"/>
      <c r="C73" s="1" t="s">
        <v>73</v>
      </c>
      <c r="D73" s="15"/>
      <c r="E73" s="35">
        <v>2004</v>
      </c>
      <c r="F73" s="9">
        <v>91875</v>
      </c>
      <c r="G73" s="9"/>
      <c r="H73" s="9"/>
      <c r="I73" s="176"/>
      <c r="J73" s="165"/>
    </row>
    <row r="74" spans="1:10" ht="12.75">
      <c r="A74" s="1"/>
      <c r="B74" s="15">
        <v>22</v>
      </c>
      <c r="C74" s="1" t="s">
        <v>74</v>
      </c>
      <c r="D74" s="15">
        <v>391875</v>
      </c>
      <c r="E74" s="35">
        <v>2005</v>
      </c>
      <c r="F74" s="9">
        <v>150000</v>
      </c>
      <c r="G74" s="9"/>
      <c r="H74" s="9"/>
      <c r="I74" s="176"/>
      <c r="J74" s="178" t="s">
        <v>54</v>
      </c>
    </row>
    <row r="75" spans="1:10" ht="10.5" customHeight="1">
      <c r="A75" s="1"/>
      <c r="B75" s="18"/>
      <c r="C75" s="1"/>
      <c r="D75" s="15"/>
      <c r="E75" s="35">
        <v>2006</v>
      </c>
      <c r="F75" s="9">
        <v>150000</v>
      </c>
      <c r="G75" s="9"/>
      <c r="H75" s="9"/>
      <c r="I75" s="176"/>
      <c r="J75" s="166"/>
    </row>
    <row r="76" spans="1:10" ht="12.75">
      <c r="A76" s="1"/>
      <c r="B76" s="10"/>
      <c r="C76" s="34" t="s">
        <v>75</v>
      </c>
      <c r="D76" s="10"/>
      <c r="E76" s="35">
        <v>2004</v>
      </c>
      <c r="F76" s="9"/>
      <c r="G76" s="9"/>
      <c r="H76" s="9"/>
      <c r="I76" s="8"/>
      <c r="J76" s="163"/>
    </row>
    <row r="77" spans="1:10" ht="12" customHeight="1">
      <c r="A77" s="1"/>
      <c r="B77" s="15">
        <v>23</v>
      </c>
      <c r="C77" s="1" t="s">
        <v>76</v>
      </c>
      <c r="D77" s="15">
        <v>40000</v>
      </c>
      <c r="E77" s="35">
        <v>2005</v>
      </c>
      <c r="F77" s="9">
        <v>20000</v>
      </c>
      <c r="G77" s="9"/>
      <c r="H77" s="9"/>
      <c r="I77" s="8"/>
      <c r="J77" s="175" t="s">
        <v>54</v>
      </c>
    </row>
    <row r="78" spans="1:10" ht="12.75">
      <c r="A78" s="1"/>
      <c r="B78" s="249"/>
      <c r="C78" s="250" t="s">
        <v>77</v>
      </c>
      <c r="D78" s="249"/>
      <c r="E78" s="251">
        <v>2006</v>
      </c>
      <c r="F78" s="252">
        <v>20000</v>
      </c>
      <c r="G78" s="252"/>
      <c r="H78" s="252"/>
      <c r="I78" s="253"/>
      <c r="J78" s="254"/>
    </row>
    <row r="79" spans="1:10" ht="12.75">
      <c r="A79" s="1"/>
      <c r="B79" s="255"/>
      <c r="C79" s="256" t="s">
        <v>78</v>
      </c>
      <c r="D79" s="255"/>
      <c r="E79" s="251">
        <v>2004</v>
      </c>
      <c r="F79" s="252">
        <v>42000</v>
      </c>
      <c r="G79" s="252"/>
      <c r="H79" s="252"/>
      <c r="I79" s="176"/>
      <c r="J79" s="258"/>
    </row>
    <row r="80" spans="1:10" ht="12.75">
      <c r="A80" s="1"/>
      <c r="B80" s="15">
        <v>24</v>
      </c>
      <c r="C80" s="1" t="s">
        <v>79</v>
      </c>
      <c r="D80" s="15">
        <v>132000</v>
      </c>
      <c r="E80" s="35">
        <v>2005</v>
      </c>
      <c r="F80" s="9">
        <v>45000</v>
      </c>
      <c r="G80" s="9"/>
      <c r="H80" s="9"/>
      <c r="I80" s="176"/>
      <c r="J80" s="178" t="s">
        <v>54</v>
      </c>
    </row>
    <row r="81" spans="1:10" ht="12.75">
      <c r="A81" s="1"/>
      <c r="B81" s="18"/>
      <c r="C81" s="1"/>
      <c r="D81" s="15"/>
      <c r="E81" s="35">
        <v>2006</v>
      </c>
      <c r="F81" s="9">
        <v>45000</v>
      </c>
      <c r="G81" s="9"/>
      <c r="H81" s="9"/>
      <c r="I81" s="176"/>
      <c r="J81" s="166"/>
    </row>
    <row r="82" spans="1:10" ht="12.75">
      <c r="A82" s="1"/>
      <c r="B82" s="10"/>
      <c r="C82" s="34" t="s">
        <v>80</v>
      </c>
      <c r="D82" s="10"/>
      <c r="E82" s="35">
        <v>2004</v>
      </c>
      <c r="F82" s="9">
        <v>40000</v>
      </c>
      <c r="G82" s="9"/>
      <c r="H82" s="9"/>
      <c r="I82" s="8"/>
      <c r="J82" s="177" t="s">
        <v>54</v>
      </c>
    </row>
    <row r="83" spans="1:10" ht="12.75">
      <c r="A83" s="1"/>
      <c r="B83" s="15">
        <v>25</v>
      </c>
      <c r="C83" s="1" t="s">
        <v>81</v>
      </c>
      <c r="D83" s="15">
        <v>120000</v>
      </c>
      <c r="E83" s="35">
        <v>2005</v>
      </c>
      <c r="F83" s="9">
        <v>40000</v>
      </c>
      <c r="G83" s="9"/>
      <c r="H83" s="9"/>
      <c r="I83" s="8"/>
      <c r="J83" s="14"/>
    </row>
    <row r="84" spans="1:10" ht="11.25" customHeight="1">
      <c r="A84" s="1"/>
      <c r="B84" s="18"/>
      <c r="C84" s="19"/>
      <c r="D84" s="18"/>
      <c r="E84" s="35">
        <v>2006</v>
      </c>
      <c r="F84" s="9">
        <v>40000</v>
      </c>
      <c r="G84" s="9"/>
      <c r="H84" s="9"/>
      <c r="I84" s="8"/>
      <c r="J84" s="23"/>
    </row>
    <row r="85" spans="1:12" ht="58.5" customHeight="1">
      <c r="A85" s="1"/>
      <c r="B85" s="39"/>
      <c r="C85" s="40" t="s">
        <v>82</v>
      </c>
      <c r="D85" s="39"/>
      <c r="E85" s="39"/>
      <c r="F85" s="40"/>
      <c r="G85" s="40"/>
      <c r="H85" s="40"/>
      <c r="I85" s="39"/>
      <c r="J85" s="40"/>
      <c r="K85" s="41"/>
      <c r="L85" s="41"/>
    </row>
    <row r="86" spans="1:10" ht="12.75">
      <c r="A86" s="1"/>
      <c r="B86" s="10"/>
      <c r="C86" s="42"/>
      <c r="D86" s="10"/>
      <c r="E86" s="35">
        <v>2004</v>
      </c>
      <c r="F86" s="9">
        <v>73200</v>
      </c>
      <c r="G86" s="9"/>
      <c r="H86" s="9">
        <v>366000</v>
      </c>
      <c r="I86" s="8">
        <v>48800</v>
      </c>
      <c r="J86" s="174" t="s">
        <v>218</v>
      </c>
    </row>
    <row r="87" spans="1:11" ht="12.75">
      <c r="A87" s="1"/>
      <c r="B87" s="15">
        <v>26</v>
      </c>
      <c r="C87" s="43" t="s">
        <v>83</v>
      </c>
      <c r="D87" s="15">
        <v>1729506</v>
      </c>
      <c r="E87" s="35">
        <v>2005</v>
      </c>
      <c r="F87" s="9">
        <v>186226</v>
      </c>
      <c r="G87" s="9"/>
      <c r="H87" s="9">
        <v>931130</v>
      </c>
      <c r="I87" s="8">
        <v>124150</v>
      </c>
      <c r="J87" s="14"/>
      <c r="K87" s="44"/>
    </row>
    <row r="88" spans="1:10" ht="12.75">
      <c r="A88" s="1"/>
      <c r="B88" s="18"/>
      <c r="C88" s="45"/>
      <c r="D88" s="18"/>
      <c r="E88" s="35">
        <v>2006</v>
      </c>
      <c r="F88" s="9">
        <v>0</v>
      </c>
      <c r="G88" s="9"/>
      <c r="H88" s="9"/>
      <c r="I88" s="8"/>
      <c r="J88" s="23"/>
    </row>
    <row r="89" spans="1:10" ht="7.5" customHeight="1">
      <c r="A89" s="1"/>
      <c r="B89" s="32"/>
      <c r="C89" s="1"/>
      <c r="D89" s="32"/>
      <c r="E89" s="39"/>
      <c r="F89" s="1"/>
      <c r="G89" s="1"/>
      <c r="H89" s="1"/>
      <c r="I89" s="32"/>
      <c r="J89" s="1"/>
    </row>
    <row r="90" spans="1:12" ht="50.25" customHeight="1">
      <c r="A90" s="1"/>
      <c r="B90" s="39"/>
      <c r="C90" s="40" t="s">
        <v>84</v>
      </c>
      <c r="D90" s="39"/>
      <c r="E90" s="39"/>
      <c r="F90" s="40"/>
      <c r="G90" s="40"/>
      <c r="H90" s="40"/>
      <c r="I90" s="39"/>
      <c r="J90" s="40"/>
      <c r="K90" s="41"/>
      <c r="L90" s="41"/>
    </row>
    <row r="91" spans="1:10" ht="12.75">
      <c r="A91" s="1"/>
      <c r="B91" s="10"/>
      <c r="C91" s="34" t="s">
        <v>85</v>
      </c>
      <c r="D91" s="10"/>
      <c r="E91" s="35">
        <v>2004</v>
      </c>
      <c r="F91" s="9">
        <v>145180</v>
      </c>
      <c r="G91" s="9">
        <v>2850000</v>
      </c>
      <c r="H91" s="9">
        <v>8550000</v>
      </c>
      <c r="I91" s="8"/>
      <c r="J91" s="21"/>
    </row>
    <row r="92" spans="1:10" ht="12.75">
      <c r="A92" s="1"/>
      <c r="B92" s="15">
        <v>27</v>
      </c>
      <c r="C92" s="1" t="s">
        <v>86</v>
      </c>
      <c r="D92" s="15">
        <v>33954502</v>
      </c>
      <c r="E92" s="35">
        <v>2005</v>
      </c>
      <c r="F92" s="9">
        <v>1900000</v>
      </c>
      <c r="G92" s="9"/>
      <c r="H92" s="9">
        <v>5700000</v>
      </c>
      <c r="I92" s="8"/>
      <c r="J92" s="14"/>
    </row>
    <row r="93" spans="1:10" ht="12.75">
      <c r="A93" s="1"/>
      <c r="B93" s="18"/>
      <c r="C93" s="19"/>
      <c r="D93" s="18"/>
      <c r="E93" s="35">
        <v>2006</v>
      </c>
      <c r="F93" s="9">
        <v>4569480</v>
      </c>
      <c r="G93" s="9"/>
      <c r="H93" s="9">
        <v>10239842</v>
      </c>
      <c r="I93" s="8"/>
      <c r="J93" s="23"/>
    </row>
    <row r="94" spans="1:10" ht="12.75">
      <c r="A94" s="1"/>
      <c r="B94" s="10"/>
      <c r="C94" s="1"/>
      <c r="D94" s="15"/>
      <c r="E94" s="35">
        <v>2004</v>
      </c>
      <c r="F94" s="9">
        <v>33320</v>
      </c>
      <c r="G94" s="9"/>
      <c r="H94" s="9"/>
      <c r="I94" s="8"/>
      <c r="J94" s="21"/>
    </row>
    <row r="95" spans="1:10" ht="12.75">
      <c r="A95" s="1"/>
      <c r="B95" s="15">
        <v>28</v>
      </c>
      <c r="C95" s="1" t="s">
        <v>87</v>
      </c>
      <c r="D95" s="15">
        <v>19500168</v>
      </c>
      <c r="E95" s="35">
        <v>2005</v>
      </c>
      <c r="F95" s="9">
        <v>1116712</v>
      </c>
      <c r="G95" s="9"/>
      <c r="H95" s="9">
        <v>3350136</v>
      </c>
      <c r="I95" s="8"/>
      <c r="J95" s="14"/>
    </row>
    <row r="96" spans="1:10" ht="12.75">
      <c r="A96" s="1"/>
      <c r="B96" s="15"/>
      <c r="C96" s="1"/>
      <c r="D96" s="15"/>
      <c r="E96" s="35">
        <v>2006</v>
      </c>
      <c r="F96" s="9">
        <v>3750000</v>
      </c>
      <c r="G96" s="9"/>
      <c r="H96" s="9">
        <v>11250000</v>
      </c>
      <c r="I96" s="8"/>
      <c r="J96" s="23"/>
    </row>
    <row r="97" spans="1:10" ht="12.75" customHeight="1" hidden="1">
      <c r="A97" s="1"/>
      <c r="B97" s="46"/>
      <c r="C97" s="1"/>
      <c r="D97" s="15"/>
      <c r="E97" s="35">
        <v>2004</v>
      </c>
      <c r="F97" s="9"/>
      <c r="G97" s="9"/>
      <c r="H97" s="9"/>
      <c r="I97" s="8"/>
      <c r="J97" s="47"/>
    </row>
    <row r="98" spans="1:10" ht="12.75" customHeight="1" hidden="1">
      <c r="A98" s="1"/>
      <c r="B98" s="15"/>
      <c r="C98" s="1"/>
      <c r="D98" s="15"/>
      <c r="E98" s="35">
        <v>2005</v>
      </c>
      <c r="F98" s="9"/>
      <c r="G98" s="9"/>
      <c r="H98" s="9"/>
      <c r="I98" s="8"/>
      <c r="J98" s="1"/>
    </row>
    <row r="99" spans="1:10" ht="12.75" customHeight="1" hidden="1">
      <c r="A99" s="1"/>
      <c r="B99" s="18"/>
      <c r="C99" s="1"/>
      <c r="D99" s="15"/>
      <c r="E99" s="35"/>
      <c r="F99" s="9"/>
      <c r="G99" s="9"/>
      <c r="H99" s="9"/>
      <c r="I99" s="8"/>
      <c r="J99" s="180"/>
    </row>
    <row r="100" spans="1:10" ht="15" customHeight="1">
      <c r="A100" s="1"/>
      <c r="B100" s="10"/>
      <c r="C100" s="21" t="s">
        <v>88</v>
      </c>
      <c r="D100" s="10"/>
      <c r="E100" s="35">
        <v>2004</v>
      </c>
      <c r="F100" s="9"/>
      <c r="G100" s="9">
        <v>1150000</v>
      </c>
      <c r="H100" s="9"/>
      <c r="I100" s="176"/>
      <c r="J100" s="182"/>
    </row>
    <row r="101" spans="1:10" ht="15" customHeight="1">
      <c r="A101" s="1"/>
      <c r="B101" s="15">
        <v>29</v>
      </c>
      <c r="C101" s="14" t="s">
        <v>89</v>
      </c>
      <c r="D101" s="15">
        <v>1150000</v>
      </c>
      <c r="E101" s="35">
        <v>2005</v>
      </c>
      <c r="F101" s="9"/>
      <c r="G101" s="9"/>
      <c r="H101" s="9"/>
      <c r="I101" s="176"/>
      <c r="J101" s="183"/>
    </row>
    <row r="102" spans="1:10" ht="15" customHeight="1">
      <c r="A102" s="1"/>
      <c r="B102" s="48"/>
      <c r="C102" s="23"/>
      <c r="D102" s="18"/>
      <c r="E102" s="35">
        <v>2006</v>
      </c>
      <c r="F102" s="9"/>
      <c r="G102" s="9"/>
      <c r="H102" s="9"/>
      <c r="I102" s="176"/>
      <c r="J102" s="184"/>
    </row>
    <row r="103" spans="1:10" ht="12.75">
      <c r="A103" s="49"/>
      <c r="B103" s="50"/>
      <c r="C103" s="51"/>
      <c r="D103" s="10"/>
      <c r="E103" s="52">
        <v>2004</v>
      </c>
      <c r="F103" s="29">
        <f aca="true" t="shared" si="0" ref="F103:I105">SUM(F100+F94+F91+F86+F82+F79+F76+F73+F69+F66+F63+F60+F57+F54+F51+F48+F45+F42+F39+F36+F33+F30+F27+F24+F21+F18+F15+F12+F9)</f>
        <v>1292700</v>
      </c>
      <c r="G103" s="29">
        <f t="shared" si="0"/>
        <v>4000000</v>
      </c>
      <c r="H103" s="29">
        <f t="shared" si="0"/>
        <v>8916000</v>
      </c>
      <c r="I103" s="29">
        <f t="shared" si="0"/>
        <v>9108800</v>
      </c>
      <c r="J103" s="181"/>
    </row>
    <row r="104" spans="1:10" ht="12.75">
      <c r="A104" s="49"/>
      <c r="B104" s="53"/>
      <c r="C104" s="54" t="s">
        <v>20</v>
      </c>
      <c r="D104" s="15">
        <f>SUM(D9:D102)</f>
        <v>79125176</v>
      </c>
      <c r="E104" s="52">
        <v>2005</v>
      </c>
      <c r="F104" s="29">
        <f t="shared" si="0"/>
        <v>4507938</v>
      </c>
      <c r="G104" s="29">
        <f t="shared" si="0"/>
        <v>0</v>
      </c>
      <c r="H104" s="29">
        <f t="shared" si="0"/>
        <v>12156266</v>
      </c>
      <c r="I104" s="29">
        <f t="shared" si="0"/>
        <v>2379150</v>
      </c>
      <c r="J104" s="1"/>
    </row>
    <row r="105" spans="1:10" ht="12.75">
      <c r="A105" s="49"/>
      <c r="B105" s="53"/>
      <c r="C105" s="54"/>
      <c r="D105" s="15"/>
      <c r="E105" s="52">
        <v>2006</v>
      </c>
      <c r="F105" s="29">
        <f t="shared" si="0"/>
        <v>10474480</v>
      </c>
      <c r="G105" s="29">
        <f t="shared" si="0"/>
        <v>0</v>
      </c>
      <c r="H105" s="29">
        <f t="shared" si="0"/>
        <v>21489842</v>
      </c>
      <c r="I105" s="29">
        <f t="shared" si="0"/>
        <v>1150000</v>
      </c>
      <c r="J105" s="1"/>
    </row>
    <row r="106" spans="1:10" ht="12.75">
      <c r="A106" s="49"/>
      <c r="B106" s="55"/>
      <c r="C106" s="56"/>
      <c r="D106" s="18"/>
      <c r="E106" s="52">
        <v>2007</v>
      </c>
      <c r="F106" s="57">
        <f>SUM(F72)</f>
        <v>3500000</v>
      </c>
      <c r="G106" s="57">
        <f>SUM(G72)</f>
        <v>0</v>
      </c>
      <c r="H106" s="57">
        <f>SUM(H72)</f>
        <v>0</v>
      </c>
      <c r="I106" s="57">
        <f>SUM(I72)</f>
        <v>0</v>
      </c>
      <c r="J106" s="1"/>
    </row>
    <row r="107" spans="1:9" ht="12.75">
      <c r="A107" s="1"/>
      <c r="B107" s="58"/>
      <c r="C107" s="1"/>
      <c r="D107" s="1"/>
      <c r="E107" s="9" t="s">
        <v>20</v>
      </c>
      <c r="F107" s="29">
        <f>SUM(F103:F106)</f>
        <v>19775118</v>
      </c>
      <c r="G107" s="29">
        <f>SUM(G103:G106)</f>
        <v>4000000</v>
      </c>
      <c r="H107" s="29">
        <f>SUM(H103:H106)</f>
        <v>42562108</v>
      </c>
      <c r="I107" s="29">
        <f>SUM(I103:I106)</f>
        <v>12637950</v>
      </c>
    </row>
  </sheetData>
  <printOptions/>
  <pageMargins left="0.7875" right="0.7875" top="0.7875" bottom="0.6298611111111111" header="0.5" footer="0.5"/>
  <pageSetup cellComments="asDisplayed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96"/>
  <sheetViews>
    <sheetView workbookViewId="0" topLeftCell="A64">
      <selection activeCell="C74" sqref="C74"/>
    </sheetView>
  </sheetViews>
  <sheetFormatPr defaultColWidth="9.140625" defaultRowHeight="12.75"/>
  <cols>
    <col min="1" max="1" width="9.140625" style="59" customWidth="1"/>
    <col min="2" max="2" width="3.7109375" style="59" customWidth="1"/>
    <col min="3" max="3" width="25.421875" style="59" customWidth="1"/>
    <col min="4" max="4" width="21.421875" style="59" customWidth="1"/>
    <col min="5" max="5" width="14.57421875" style="59" customWidth="1"/>
    <col min="6" max="6" width="10.7109375" style="59" customWidth="1"/>
    <col min="7" max="7" width="12.140625" style="59" customWidth="1"/>
    <col min="8" max="16384" width="9.140625" style="59" customWidth="1"/>
  </cols>
  <sheetData>
    <row r="2" ht="7.5" customHeight="1"/>
    <row r="3" spans="4:9" ht="15.75">
      <c r="D3" s="267" t="s">
        <v>90</v>
      </c>
      <c r="E3" s="268"/>
      <c r="F3" s="268"/>
      <c r="G3" s="268"/>
      <c r="H3" s="268"/>
      <c r="I3" s="268"/>
    </row>
    <row r="7" spans="6:9" ht="12.75">
      <c r="F7" s="60"/>
      <c r="G7" s="61" t="s">
        <v>2</v>
      </c>
      <c r="H7" s="61"/>
      <c r="I7" s="62"/>
    </row>
    <row r="8" spans="2:10" ht="12.75">
      <c r="B8" s="60" t="s">
        <v>3</v>
      </c>
      <c r="C8" s="69" t="s">
        <v>4</v>
      </c>
      <c r="D8" s="69" t="s">
        <v>5</v>
      </c>
      <c r="E8" s="63" t="s">
        <v>6</v>
      </c>
      <c r="F8" s="64" t="s">
        <v>7</v>
      </c>
      <c r="G8" s="64" t="s">
        <v>8</v>
      </c>
      <c r="H8" s="64" t="s">
        <v>9</v>
      </c>
      <c r="I8" s="64" t="s">
        <v>10</v>
      </c>
      <c r="J8" s="65" t="s">
        <v>11</v>
      </c>
    </row>
    <row r="9" spans="2:10" ht="12.75">
      <c r="B9" s="66"/>
      <c r="C9" s="67"/>
      <c r="D9" s="67"/>
      <c r="E9" s="68">
        <v>2004</v>
      </c>
      <c r="F9" s="69">
        <v>20000</v>
      </c>
      <c r="G9" s="69"/>
      <c r="H9" s="69">
        <v>60000</v>
      </c>
      <c r="I9" s="69"/>
      <c r="J9" s="64"/>
    </row>
    <row r="10" spans="2:10" ht="12.75">
      <c r="B10" s="66">
        <v>1</v>
      </c>
      <c r="C10" s="67" t="s">
        <v>91</v>
      </c>
      <c r="D10" s="70">
        <v>1100000</v>
      </c>
      <c r="E10" s="68">
        <v>2005</v>
      </c>
      <c r="F10" s="69">
        <v>112500</v>
      </c>
      <c r="G10" s="69"/>
      <c r="H10" s="69">
        <v>337500</v>
      </c>
      <c r="I10" s="69"/>
      <c r="J10" s="67"/>
    </row>
    <row r="11" spans="2:10" ht="12.75">
      <c r="B11" s="71"/>
      <c r="C11" s="72" t="s">
        <v>92</v>
      </c>
      <c r="D11" s="73"/>
      <c r="E11" s="68">
        <v>2006</v>
      </c>
      <c r="F11" s="69">
        <v>142500</v>
      </c>
      <c r="G11" s="69"/>
      <c r="H11" s="69">
        <v>427500</v>
      </c>
      <c r="I11" s="69"/>
      <c r="J11" s="72"/>
    </row>
    <row r="12" spans="2:10" ht="12.75">
      <c r="B12" s="66"/>
      <c r="C12" s="67"/>
      <c r="D12" s="70"/>
      <c r="E12" s="68">
        <v>2004</v>
      </c>
      <c r="F12" s="69">
        <v>156110</v>
      </c>
      <c r="G12" s="69"/>
      <c r="H12" s="69"/>
      <c r="I12" s="69"/>
      <c r="J12" s="74"/>
    </row>
    <row r="13" spans="2:10" ht="12.75">
      <c r="B13" s="66">
        <v>2</v>
      </c>
      <c r="C13" s="75" t="s">
        <v>93</v>
      </c>
      <c r="D13" s="70">
        <v>156110</v>
      </c>
      <c r="E13" s="68">
        <v>2005</v>
      </c>
      <c r="F13" s="69"/>
      <c r="G13" s="69"/>
      <c r="H13" s="69"/>
      <c r="I13" s="69"/>
      <c r="J13" s="74"/>
    </row>
    <row r="14" spans="2:10" ht="12.75">
      <c r="B14" s="71"/>
      <c r="C14" s="76" t="s">
        <v>94</v>
      </c>
      <c r="D14" s="73"/>
      <c r="E14" s="68">
        <v>2006</v>
      </c>
      <c r="F14" s="69"/>
      <c r="G14" s="69"/>
      <c r="H14" s="69"/>
      <c r="I14" s="69"/>
      <c r="J14" s="74"/>
    </row>
    <row r="15" spans="2:10" ht="12.75">
      <c r="B15" s="66"/>
      <c r="C15" s="67" t="s">
        <v>95</v>
      </c>
      <c r="D15" s="70"/>
      <c r="E15" s="68">
        <v>2004</v>
      </c>
      <c r="F15" s="69"/>
      <c r="G15" s="69"/>
      <c r="H15" s="69"/>
      <c r="I15" s="69"/>
      <c r="J15" s="64"/>
    </row>
    <row r="16" spans="2:10" ht="12.75">
      <c r="B16" s="66">
        <v>3</v>
      </c>
      <c r="C16" s="67" t="s">
        <v>96</v>
      </c>
      <c r="D16" s="70">
        <v>2000000</v>
      </c>
      <c r="E16" s="68">
        <v>2005</v>
      </c>
      <c r="F16" s="69">
        <v>250000</v>
      </c>
      <c r="G16" s="69"/>
      <c r="H16" s="69">
        <v>750000</v>
      </c>
      <c r="I16" s="69"/>
      <c r="J16" s="67"/>
    </row>
    <row r="17" spans="2:10" ht="12.75">
      <c r="B17" s="71"/>
      <c r="C17" s="72"/>
      <c r="D17" s="73"/>
      <c r="E17" s="68">
        <v>2006</v>
      </c>
      <c r="F17" s="69">
        <v>250000</v>
      </c>
      <c r="G17" s="69"/>
      <c r="H17" s="69">
        <v>750000</v>
      </c>
      <c r="I17" s="69"/>
      <c r="J17" s="72"/>
    </row>
    <row r="18" spans="2:10" ht="12.75">
      <c r="B18" s="66"/>
      <c r="C18" s="67" t="s">
        <v>97</v>
      </c>
      <c r="D18" s="70"/>
      <c r="E18" s="68">
        <v>2004</v>
      </c>
      <c r="F18" s="69"/>
      <c r="G18" s="69"/>
      <c r="H18" s="69"/>
      <c r="I18" s="69">
        <v>500000</v>
      </c>
      <c r="J18" s="74" t="s">
        <v>13</v>
      </c>
    </row>
    <row r="19" spans="2:10" ht="12.75">
      <c r="B19" s="66">
        <v>4</v>
      </c>
      <c r="C19" s="67" t="s">
        <v>98</v>
      </c>
      <c r="D19" s="70">
        <v>1500000</v>
      </c>
      <c r="E19" s="68">
        <v>2005</v>
      </c>
      <c r="F19" s="69"/>
      <c r="G19" s="69"/>
      <c r="H19" s="69"/>
      <c r="I19" s="69">
        <v>500000</v>
      </c>
      <c r="J19" s="74"/>
    </row>
    <row r="20" spans="2:10" ht="12.75">
      <c r="B20" s="71"/>
      <c r="C20" s="72"/>
      <c r="D20" s="73"/>
      <c r="E20" s="68">
        <v>2006</v>
      </c>
      <c r="F20" s="69"/>
      <c r="G20" s="69"/>
      <c r="H20" s="69"/>
      <c r="I20" s="69">
        <v>500000</v>
      </c>
      <c r="J20" s="74"/>
    </row>
    <row r="21" spans="2:10" ht="12.75">
      <c r="B21" s="66"/>
      <c r="C21" s="67" t="s">
        <v>99</v>
      </c>
      <c r="D21" s="70"/>
      <c r="E21" s="68">
        <v>2004</v>
      </c>
      <c r="F21" s="69"/>
      <c r="G21" s="69"/>
      <c r="H21" s="69"/>
      <c r="I21" s="69"/>
      <c r="J21" s="64"/>
    </row>
    <row r="22" spans="2:10" ht="12.75">
      <c r="B22" s="66">
        <v>5</v>
      </c>
      <c r="C22" s="67" t="s">
        <v>100</v>
      </c>
      <c r="D22" s="70">
        <v>2500000</v>
      </c>
      <c r="E22" s="68">
        <v>2005</v>
      </c>
      <c r="F22" s="69"/>
      <c r="G22" s="69"/>
      <c r="H22" s="69"/>
      <c r="I22" s="69">
        <v>1500000</v>
      </c>
      <c r="J22" s="67" t="s">
        <v>101</v>
      </c>
    </row>
    <row r="23" spans="2:10" ht="12.75">
      <c r="B23" s="71"/>
      <c r="C23" s="72"/>
      <c r="D23" s="73"/>
      <c r="E23" s="68">
        <v>2006</v>
      </c>
      <c r="F23" s="69"/>
      <c r="G23" s="69"/>
      <c r="H23" s="69"/>
      <c r="I23" s="69">
        <v>1000000</v>
      </c>
      <c r="J23" s="72" t="s">
        <v>101</v>
      </c>
    </row>
    <row r="24" spans="2:10" ht="12.75">
      <c r="B24" s="66"/>
      <c r="C24" s="67"/>
      <c r="D24" s="70"/>
      <c r="E24" s="68">
        <v>2004</v>
      </c>
      <c r="F24" s="69">
        <v>202500</v>
      </c>
      <c r="G24" s="69"/>
      <c r="H24" s="69"/>
      <c r="I24" s="69"/>
      <c r="J24" s="74"/>
    </row>
    <row r="25" spans="2:10" ht="12.75">
      <c r="B25" s="66">
        <v>6</v>
      </c>
      <c r="C25" s="67" t="s">
        <v>102</v>
      </c>
      <c r="D25" s="70">
        <v>202500</v>
      </c>
      <c r="E25" s="68">
        <v>2005</v>
      </c>
      <c r="F25" s="69"/>
      <c r="G25" s="69"/>
      <c r="H25" s="69"/>
      <c r="I25" s="69"/>
      <c r="J25" s="74"/>
    </row>
    <row r="26" spans="2:10" ht="12.75">
      <c r="B26" s="71"/>
      <c r="C26" s="72"/>
      <c r="D26" s="73"/>
      <c r="E26" s="68">
        <v>2006</v>
      </c>
      <c r="F26" s="69"/>
      <c r="G26" s="69"/>
      <c r="H26" s="69"/>
      <c r="I26" s="69"/>
      <c r="J26" s="74"/>
    </row>
    <row r="27" spans="2:10" ht="12.75">
      <c r="B27" s="66"/>
      <c r="C27" s="67" t="s">
        <v>103</v>
      </c>
      <c r="D27" s="70"/>
      <c r="E27" s="68">
        <v>2004</v>
      </c>
      <c r="F27" s="69">
        <v>309604</v>
      </c>
      <c r="G27" s="69"/>
      <c r="H27" s="69"/>
      <c r="I27" s="69"/>
      <c r="J27" s="64"/>
    </row>
    <row r="28" spans="2:10" ht="12.75">
      <c r="B28" s="66">
        <v>7</v>
      </c>
      <c r="C28" s="67" t="s">
        <v>104</v>
      </c>
      <c r="D28" s="70">
        <v>309604</v>
      </c>
      <c r="E28" s="68">
        <v>2005</v>
      </c>
      <c r="F28" s="69"/>
      <c r="G28" s="69"/>
      <c r="H28" s="69"/>
      <c r="I28" s="69"/>
      <c r="J28" s="67"/>
    </row>
    <row r="29" spans="2:10" ht="12.75">
      <c r="B29" s="71"/>
      <c r="C29" s="72"/>
      <c r="D29" s="73"/>
      <c r="E29" s="68">
        <v>2006</v>
      </c>
      <c r="F29" s="69"/>
      <c r="G29" s="69"/>
      <c r="H29" s="69"/>
      <c r="I29" s="69"/>
      <c r="J29" s="72"/>
    </row>
    <row r="30" spans="2:10" ht="12.75">
      <c r="B30" s="66"/>
      <c r="C30" s="67"/>
      <c r="D30" s="70"/>
      <c r="E30" s="68">
        <v>2004</v>
      </c>
      <c r="F30" s="69">
        <v>115000</v>
      </c>
      <c r="G30" s="69"/>
      <c r="H30" s="69"/>
      <c r="I30" s="69"/>
      <c r="J30" s="74"/>
    </row>
    <row r="31" spans="2:10" ht="12.75">
      <c r="B31" s="66">
        <v>8</v>
      </c>
      <c r="C31" s="67" t="s">
        <v>105</v>
      </c>
      <c r="D31" s="70">
        <v>115000</v>
      </c>
      <c r="E31" s="68">
        <v>2005</v>
      </c>
      <c r="F31" s="69"/>
      <c r="G31" s="69"/>
      <c r="H31" s="69"/>
      <c r="I31" s="69"/>
      <c r="J31" s="74"/>
    </row>
    <row r="32" spans="2:10" ht="12.75">
      <c r="B32" s="71"/>
      <c r="C32" s="72"/>
      <c r="D32" s="73"/>
      <c r="E32" s="68">
        <v>2006</v>
      </c>
      <c r="F32" s="69"/>
      <c r="G32" s="69"/>
      <c r="H32" s="69"/>
      <c r="I32" s="69"/>
      <c r="J32" s="74"/>
    </row>
    <row r="33" spans="2:10" ht="16.5" customHeight="1">
      <c r="B33" s="66"/>
      <c r="C33" s="67" t="s">
        <v>106</v>
      </c>
      <c r="D33" s="70"/>
      <c r="E33" s="68">
        <v>2004</v>
      </c>
      <c r="F33" s="69">
        <v>415225</v>
      </c>
      <c r="G33" s="69"/>
      <c r="H33" s="69"/>
      <c r="I33" s="69"/>
      <c r="J33" s="64"/>
    </row>
    <row r="34" spans="2:10" ht="16.5" customHeight="1">
      <c r="B34" s="66">
        <v>9</v>
      </c>
      <c r="C34" s="67" t="s">
        <v>107</v>
      </c>
      <c r="D34" s="70">
        <v>415225</v>
      </c>
      <c r="E34" s="68">
        <v>2005</v>
      </c>
      <c r="F34" s="69"/>
      <c r="G34" s="69"/>
      <c r="H34" s="69"/>
      <c r="I34" s="69"/>
      <c r="J34" s="67"/>
    </row>
    <row r="35" spans="2:10" ht="18.75" customHeight="1">
      <c r="B35" s="71"/>
      <c r="C35" s="72"/>
      <c r="D35" s="73"/>
      <c r="E35" s="68">
        <v>2006</v>
      </c>
      <c r="F35" s="69"/>
      <c r="G35" s="69"/>
      <c r="H35" s="69"/>
      <c r="I35" s="69"/>
      <c r="J35" s="72"/>
    </row>
    <row r="36" spans="2:10" ht="15" customHeight="1">
      <c r="B36" s="247"/>
      <c r="C36" s="64"/>
      <c r="D36" s="248"/>
      <c r="E36" s="68">
        <v>2004</v>
      </c>
      <c r="F36" s="69"/>
      <c r="G36" s="69"/>
      <c r="H36" s="69"/>
      <c r="I36" s="69"/>
      <c r="J36" s="125"/>
    </row>
    <row r="37" spans="2:10" ht="12.75">
      <c r="B37" s="66">
        <v>10</v>
      </c>
      <c r="C37" s="67" t="s">
        <v>108</v>
      </c>
      <c r="D37" s="70">
        <v>167000</v>
      </c>
      <c r="E37" s="68">
        <v>2005</v>
      </c>
      <c r="F37" s="69">
        <v>167000</v>
      </c>
      <c r="G37" s="69"/>
      <c r="H37" s="69"/>
      <c r="I37" s="69"/>
      <c r="J37" s="74"/>
    </row>
    <row r="38" spans="2:10" ht="12.75">
      <c r="B38" s="71"/>
      <c r="C38" s="72"/>
      <c r="D38" s="73"/>
      <c r="E38" s="68">
        <v>2006</v>
      </c>
      <c r="F38" s="69"/>
      <c r="G38" s="69"/>
      <c r="H38" s="69"/>
      <c r="I38" s="69"/>
      <c r="J38" s="74"/>
    </row>
    <row r="39" spans="2:10" ht="12.75">
      <c r="B39" s="66"/>
      <c r="C39" s="67"/>
      <c r="D39" s="70"/>
      <c r="E39" s="68">
        <v>2004</v>
      </c>
      <c r="F39" s="69"/>
      <c r="G39" s="69"/>
      <c r="H39" s="69"/>
      <c r="I39" s="69"/>
      <c r="J39" s="64"/>
    </row>
    <row r="40" spans="2:10" ht="12.75">
      <c r="B40" s="66">
        <v>11</v>
      </c>
      <c r="C40" s="67" t="s">
        <v>109</v>
      </c>
      <c r="D40" s="70">
        <v>147000</v>
      </c>
      <c r="E40" s="68">
        <v>2005</v>
      </c>
      <c r="F40" s="69">
        <v>147000</v>
      </c>
      <c r="G40" s="69"/>
      <c r="H40" s="69"/>
      <c r="I40" s="69"/>
      <c r="J40" s="67"/>
    </row>
    <row r="41" spans="2:10" ht="12.75">
      <c r="B41" s="71"/>
      <c r="C41" s="72"/>
      <c r="D41" s="73"/>
      <c r="E41" s="68">
        <v>2006</v>
      </c>
      <c r="F41" s="69"/>
      <c r="G41" s="69"/>
      <c r="H41" s="69"/>
      <c r="I41" s="69"/>
      <c r="J41" s="72"/>
    </row>
    <row r="42" spans="2:10" ht="12.75">
      <c r="B42" s="66"/>
      <c r="C42" s="67"/>
      <c r="D42" s="70"/>
      <c r="E42" s="68">
        <v>2004</v>
      </c>
      <c r="F42" s="69"/>
      <c r="G42" s="69"/>
      <c r="H42" s="69"/>
      <c r="I42" s="69"/>
      <c r="J42" s="74"/>
    </row>
    <row r="43" spans="2:10" ht="12.75">
      <c r="B43" s="66">
        <v>12</v>
      </c>
      <c r="C43" s="67" t="s">
        <v>110</v>
      </c>
      <c r="D43" s="70">
        <v>244000</v>
      </c>
      <c r="E43" s="68">
        <v>2005</v>
      </c>
      <c r="F43" s="69">
        <v>244000</v>
      </c>
      <c r="G43" s="69"/>
      <c r="H43" s="69"/>
      <c r="I43" s="69"/>
      <c r="J43" s="74"/>
    </row>
    <row r="44" spans="2:10" ht="12.75">
      <c r="B44" s="71"/>
      <c r="C44" s="72"/>
      <c r="D44" s="73"/>
      <c r="E44" s="68">
        <v>2006</v>
      </c>
      <c r="F44" s="69"/>
      <c r="G44" s="69"/>
      <c r="H44" s="69"/>
      <c r="I44" s="69"/>
      <c r="J44" s="74"/>
    </row>
    <row r="45" spans="2:10" ht="12.75">
      <c r="B45" s="66"/>
      <c r="C45" s="67"/>
      <c r="D45" s="70"/>
      <c r="E45" s="68">
        <v>2004</v>
      </c>
      <c r="F45" s="69"/>
      <c r="G45" s="69"/>
      <c r="H45" s="69"/>
      <c r="I45" s="69"/>
      <c r="J45" s="64"/>
    </row>
    <row r="46" spans="2:10" ht="12.75">
      <c r="B46" s="66">
        <v>13</v>
      </c>
      <c r="C46" s="67" t="s">
        <v>111</v>
      </c>
      <c r="D46" s="70">
        <v>192000</v>
      </c>
      <c r="E46" s="68">
        <v>2005</v>
      </c>
      <c r="F46" s="69">
        <v>192000</v>
      </c>
      <c r="G46" s="69"/>
      <c r="H46" s="69"/>
      <c r="I46" s="69"/>
      <c r="J46" s="67"/>
    </row>
    <row r="47" spans="2:10" ht="12.75">
      <c r="B47" s="71"/>
      <c r="C47" s="72"/>
      <c r="D47" s="73"/>
      <c r="E47" s="68">
        <v>2006</v>
      </c>
      <c r="F47" s="69"/>
      <c r="G47" s="69"/>
      <c r="H47" s="69"/>
      <c r="I47" s="69"/>
      <c r="J47" s="72"/>
    </row>
    <row r="48" spans="2:10" ht="12.75">
      <c r="B48" s="66"/>
      <c r="C48" s="67"/>
      <c r="D48" s="70"/>
      <c r="E48" s="68">
        <v>2004</v>
      </c>
      <c r="F48" s="69"/>
      <c r="G48" s="69"/>
      <c r="H48" s="69"/>
      <c r="I48" s="69"/>
      <c r="J48" s="74"/>
    </row>
    <row r="49" spans="2:10" ht="12.75">
      <c r="B49" s="66">
        <v>14</v>
      </c>
      <c r="C49" s="67" t="s">
        <v>112</v>
      </c>
      <c r="D49" s="70">
        <v>145000</v>
      </c>
      <c r="E49" s="68">
        <v>2005</v>
      </c>
      <c r="F49" s="69">
        <v>145000</v>
      </c>
      <c r="G49" s="69"/>
      <c r="H49" s="69"/>
      <c r="I49" s="69"/>
      <c r="J49" s="74"/>
    </row>
    <row r="50" spans="2:10" ht="12.75">
      <c r="B50" s="71"/>
      <c r="C50" s="72"/>
      <c r="D50" s="73"/>
      <c r="E50" s="68">
        <v>2006</v>
      </c>
      <c r="F50" s="69"/>
      <c r="G50" s="69"/>
      <c r="H50" s="69"/>
      <c r="I50" s="69"/>
      <c r="J50" s="74"/>
    </row>
    <row r="51" spans="2:10" ht="12.75">
      <c r="B51" s="67"/>
      <c r="C51" s="67"/>
      <c r="D51" s="70"/>
      <c r="E51" s="68">
        <v>2004</v>
      </c>
      <c r="F51" s="69"/>
      <c r="G51" s="69"/>
      <c r="H51" s="69"/>
      <c r="I51" s="69"/>
      <c r="J51" s="64"/>
    </row>
    <row r="52" spans="2:10" ht="12.75">
      <c r="B52" s="67">
        <v>15</v>
      </c>
      <c r="C52" s="67" t="s">
        <v>106</v>
      </c>
      <c r="D52" s="70">
        <v>135000</v>
      </c>
      <c r="E52" s="68">
        <v>2005</v>
      </c>
      <c r="F52" s="69">
        <v>135000</v>
      </c>
      <c r="G52" s="69"/>
      <c r="H52" s="69"/>
      <c r="I52" s="69"/>
      <c r="J52" s="67"/>
    </row>
    <row r="53" spans="2:10" ht="12.75">
      <c r="B53" s="72"/>
      <c r="C53" s="72" t="s">
        <v>113</v>
      </c>
      <c r="D53" s="73"/>
      <c r="E53" s="68">
        <v>2006</v>
      </c>
      <c r="F53" s="69"/>
      <c r="G53" s="69"/>
      <c r="H53" s="69"/>
      <c r="I53" s="69"/>
      <c r="J53" s="72"/>
    </row>
    <row r="54" spans="2:10" ht="12.75">
      <c r="B54" s="67"/>
      <c r="C54" s="67"/>
      <c r="D54" s="70"/>
      <c r="E54" s="68">
        <v>2004</v>
      </c>
      <c r="F54" s="69"/>
      <c r="G54" s="69"/>
      <c r="H54" s="69"/>
      <c r="I54" s="69"/>
      <c r="J54" s="74"/>
    </row>
    <row r="55" spans="2:10" ht="12.75">
      <c r="B55" s="67">
        <v>16</v>
      </c>
      <c r="C55" s="67" t="s">
        <v>114</v>
      </c>
      <c r="D55" s="70">
        <v>384000</v>
      </c>
      <c r="E55" s="68">
        <v>2005</v>
      </c>
      <c r="F55" s="69">
        <v>184000</v>
      </c>
      <c r="G55" s="69"/>
      <c r="H55" s="69"/>
      <c r="I55" s="69"/>
      <c r="J55" s="74"/>
    </row>
    <row r="56" spans="2:10" ht="12.75">
      <c r="B56" s="72"/>
      <c r="C56" s="72"/>
      <c r="D56" s="73"/>
      <c r="E56" s="68">
        <v>2006</v>
      </c>
      <c r="F56" s="69">
        <v>200000</v>
      </c>
      <c r="G56" s="69"/>
      <c r="H56" s="69"/>
      <c r="I56" s="69"/>
      <c r="J56" s="74"/>
    </row>
    <row r="57" spans="2:10" ht="12.75">
      <c r="B57" s="67"/>
      <c r="C57" s="67"/>
      <c r="D57" s="70"/>
      <c r="E57" s="68">
        <v>2004</v>
      </c>
      <c r="F57" s="69"/>
      <c r="G57" s="69"/>
      <c r="H57" s="69"/>
      <c r="I57" s="69"/>
      <c r="J57" s="64"/>
    </row>
    <row r="58" spans="2:10" ht="12.75">
      <c r="B58" s="67">
        <v>17</v>
      </c>
      <c r="C58" s="67" t="s">
        <v>115</v>
      </c>
      <c r="D58" s="70">
        <v>155000</v>
      </c>
      <c r="E58" s="68">
        <v>2005</v>
      </c>
      <c r="F58" s="69"/>
      <c r="G58" s="69"/>
      <c r="H58" s="69"/>
      <c r="I58" s="69"/>
      <c r="J58" s="67"/>
    </row>
    <row r="59" spans="2:10" ht="12.75">
      <c r="B59" s="72"/>
      <c r="C59" s="72"/>
      <c r="D59" s="73"/>
      <c r="E59" s="68">
        <v>2006</v>
      </c>
      <c r="F59" s="69">
        <v>155000</v>
      </c>
      <c r="G59" s="69"/>
      <c r="H59" s="69"/>
      <c r="I59" s="69"/>
      <c r="J59" s="72"/>
    </row>
    <row r="60" spans="2:10" ht="12.75">
      <c r="B60" s="67"/>
      <c r="C60" s="67"/>
      <c r="D60" s="70"/>
      <c r="E60" s="68">
        <v>2004</v>
      </c>
      <c r="F60" s="69"/>
      <c r="G60" s="69"/>
      <c r="H60" s="69"/>
      <c r="I60" s="69"/>
      <c r="J60" s="74"/>
    </row>
    <row r="61" spans="2:10" ht="12.75">
      <c r="B61" s="67">
        <v>18</v>
      </c>
      <c r="C61" s="67" t="s">
        <v>116</v>
      </c>
      <c r="D61" s="70">
        <v>406000</v>
      </c>
      <c r="E61" s="68">
        <v>2005</v>
      </c>
      <c r="F61" s="69"/>
      <c r="G61" s="69"/>
      <c r="H61" s="69"/>
      <c r="I61" s="69"/>
      <c r="J61" s="74"/>
    </row>
    <row r="62" spans="2:10" ht="12.75">
      <c r="B62" s="72"/>
      <c r="C62" s="72"/>
      <c r="D62" s="73"/>
      <c r="E62" s="68">
        <v>2006</v>
      </c>
      <c r="F62" s="69">
        <v>406000</v>
      </c>
      <c r="G62" s="69"/>
      <c r="H62" s="69"/>
      <c r="I62" s="69"/>
      <c r="J62" s="74"/>
    </row>
    <row r="63" spans="2:10" ht="12.75">
      <c r="B63" s="67"/>
      <c r="C63" s="67"/>
      <c r="D63" s="70"/>
      <c r="E63" s="68">
        <v>2004</v>
      </c>
      <c r="F63" s="69"/>
      <c r="G63" s="69"/>
      <c r="H63" s="69"/>
      <c r="I63" s="69"/>
      <c r="J63" s="64"/>
    </row>
    <row r="64" spans="2:10" ht="12.75">
      <c r="B64" s="67">
        <v>19</v>
      </c>
      <c r="C64" s="67" t="s">
        <v>117</v>
      </c>
      <c r="D64" s="70">
        <v>147000</v>
      </c>
      <c r="E64" s="68">
        <v>2005</v>
      </c>
      <c r="F64" s="69"/>
      <c r="G64" s="69"/>
      <c r="H64" s="69"/>
      <c r="I64" s="69"/>
      <c r="J64" s="67"/>
    </row>
    <row r="65" spans="2:10" ht="12.75">
      <c r="B65" s="72"/>
      <c r="C65" s="72"/>
      <c r="D65" s="73"/>
      <c r="E65" s="68">
        <v>2006</v>
      </c>
      <c r="F65" s="69">
        <v>147000</v>
      </c>
      <c r="G65" s="69"/>
      <c r="H65" s="69"/>
      <c r="I65" s="69"/>
      <c r="J65" s="72"/>
    </row>
    <row r="66" spans="2:10" ht="12.75">
      <c r="B66" s="67"/>
      <c r="C66" s="67"/>
      <c r="D66" s="70"/>
      <c r="E66" s="68">
        <v>2004</v>
      </c>
      <c r="F66" s="69"/>
      <c r="G66" s="69"/>
      <c r="H66" s="69"/>
      <c r="I66" s="69"/>
      <c r="J66" s="74"/>
    </row>
    <row r="67" spans="2:10" ht="12.75">
      <c r="B67" s="67">
        <v>20</v>
      </c>
      <c r="C67" s="67" t="s">
        <v>118</v>
      </c>
      <c r="D67" s="70">
        <v>111000</v>
      </c>
      <c r="E67" s="68">
        <v>2005</v>
      </c>
      <c r="F67" s="69"/>
      <c r="G67" s="69"/>
      <c r="H67" s="69"/>
      <c r="I67" s="69"/>
      <c r="J67" s="74"/>
    </row>
    <row r="68" spans="2:10" ht="12.75">
      <c r="B68" s="72"/>
      <c r="C68" s="72"/>
      <c r="D68" s="73"/>
      <c r="E68" s="68">
        <v>2006</v>
      </c>
      <c r="F68" s="69">
        <v>111000</v>
      </c>
      <c r="G68" s="69"/>
      <c r="H68" s="69"/>
      <c r="I68" s="69"/>
      <c r="J68" s="74"/>
    </row>
    <row r="69" spans="2:10" ht="12.75">
      <c r="B69" s="67"/>
      <c r="C69" s="67"/>
      <c r="D69" s="70"/>
      <c r="E69" s="68">
        <v>2004</v>
      </c>
      <c r="F69" s="69"/>
      <c r="G69" s="69"/>
      <c r="H69" s="69"/>
      <c r="I69" s="69"/>
      <c r="J69" s="64"/>
    </row>
    <row r="70" spans="2:10" ht="12.75">
      <c r="B70" s="67">
        <v>21</v>
      </c>
      <c r="C70" s="67" t="s">
        <v>119</v>
      </c>
      <c r="D70" s="70">
        <v>54000</v>
      </c>
      <c r="E70" s="68">
        <v>2005</v>
      </c>
      <c r="F70" s="69">
        <v>54000</v>
      </c>
      <c r="G70" s="69"/>
      <c r="H70" s="69"/>
      <c r="I70" s="69"/>
      <c r="J70" s="67"/>
    </row>
    <row r="71" spans="2:10" ht="12.75">
      <c r="B71" s="72"/>
      <c r="C71" s="72" t="s">
        <v>120</v>
      </c>
      <c r="D71" s="73"/>
      <c r="E71" s="68">
        <v>2006</v>
      </c>
      <c r="F71" s="69"/>
      <c r="G71" s="69"/>
      <c r="H71" s="69"/>
      <c r="I71" s="69"/>
      <c r="J71" s="72"/>
    </row>
    <row r="72" spans="2:10" ht="12.75">
      <c r="B72" s="64"/>
      <c r="C72" s="64"/>
      <c r="D72" s="248"/>
      <c r="E72" s="68">
        <v>2004</v>
      </c>
      <c r="F72" s="69"/>
      <c r="G72" s="69"/>
      <c r="H72" s="69"/>
      <c r="I72" s="69"/>
      <c r="J72" s="64"/>
    </row>
    <row r="73" spans="2:10" ht="12.75">
      <c r="B73" s="67">
        <v>22</v>
      </c>
      <c r="C73" s="67" t="s">
        <v>121</v>
      </c>
      <c r="D73" s="70">
        <v>307000</v>
      </c>
      <c r="E73" s="68">
        <v>2005</v>
      </c>
      <c r="F73" s="69"/>
      <c r="G73" s="69"/>
      <c r="H73" s="69"/>
      <c r="I73" s="69"/>
      <c r="J73" s="67"/>
    </row>
    <row r="74" spans="2:10" ht="12.75">
      <c r="B74" s="72"/>
      <c r="C74" s="72"/>
      <c r="D74" s="73"/>
      <c r="E74" s="68">
        <v>2006</v>
      </c>
      <c r="F74" s="69">
        <v>307000</v>
      </c>
      <c r="G74" s="69"/>
      <c r="H74" s="69"/>
      <c r="I74" s="69"/>
      <c r="J74" s="72"/>
    </row>
    <row r="75" spans="2:10" ht="12.75">
      <c r="B75" s="67"/>
      <c r="C75" s="67"/>
      <c r="D75" s="70"/>
      <c r="E75" s="68">
        <v>2004</v>
      </c>
      <c r="F75" s="69"/>
      <c r="G75" s="69"/>
      <c r="H75" s="69"/>
      <c r="I75" s="69"/>
      <c r="J75" s="64"/>
    </row>
    <row r="76" spans="2:10" ht="12.75">
      <c r="B76" s="67">
        <v>23</v>
      </c>
      <c r="C76" s="67" t="s">
        <v>122</v>
      </c>
      <c r="D76" s="70">
        <v>105000</v>
      </c>
      <c r="E76" s="68">
        <v>2005</v>
      </c>
      <c r="F76" s="69">
        <v>105000</v>
      </c>
      <c r="G76" s="69"/>
      <c r="H76" s="69"/>
      <c r="I76" s="69"/>
      <c r="J76" s="67"/>
    </row>
    <row r="77" spans="2:10" ht="12.75">
      <c r="B77" s="72"/>
      <c r="C77" s="72" t="s">
        <v>123</v>
      </c>
      <c r="D77" s="73"/>
      <c r="E77" s="68">
        <v>2006</v>
      </c>
      <c r="F77" s="69"/>
      <c r="G77" s="69"/>
      <c r="H77" s="69"/>
      <c r="I77" s="69"/>
      <c r="J77" s="72"/>
    </row>
    <row r="78" spans="2:10" ht="12.75">
      <c r="B78" s="67"/>
      <c r="C78" s="67"/>
      <c r="D78" s="70"/>
      <c r="E78" s="68">
        <v>2004</v>
      </c>
      <c r="F78" s="69"/>
      <c r="G78" s="69"/>
      <c r="H78" s="69"/>
      <c r="I78" s="69"/>
      <c r="J78" s="64"/>
    </row>
    <row r="79" spans="2:10" ht="12.75">
      <c r="B79" s="67">
        <v>24</v>
      </c>
      <c r="C79" s="67" t="s">
        <v>106</v>
      </c>
      <c r="D79" s="70">
        <v>288000</v>
      </c>
      <c r="E79" s="68">
        <v>2005</v>
      </c>
      <c r="F79" s="69"/>
      <c r="G79" s="69"/>
      <c r="H79" s="69"/>
      <c r="I79" s="69"/>
      <c r="J79" s="67"/>
    </row>
    <row r="80" spans="2:10" ht="12.75">
      <c r="B80" s="72"/>
      <c r="C80" s="72" t="s">
        <v>124</v>
      </c>
      <c r="D80" s="73"/>
      <c r="E80" s="68">
        <v>2006</v>
      </c>
      <c r="F80" s="69">
        <v>288000</v>
      </c>
      <c r="G80" s="69"/>
      <c r="H80" s="69"/>
      <c r="I80" s="69"/>
      <c r="J80" s="72"/>
    </row>
    <row r="81" spans="2:10" ht="12.75">
      <c r="B81" s="77"/>
      <c r="C81" s="78"/>
      <c r="D81" s="77"/>
      <c r="E81" s="79">
        <v>2004</v>
      </c>
      <c r="F81" s="80">
        <v>98500</v>
      </c>
      <c r="G81" s="69"/>
      <c r="H81" s="69"/>
      <c r="I81" s="69"/>
      <c r="J81" s="64"/>
    </row>
    <row r="82" spans="2:10" ht="12.75">
      <c r="B82" s="77">
        <v>22</v>
      </c>
      <c r="C82" s="78" t="s">
        <v>125</v>
      </c>
      <c r="D82" s="77">
        <v>163500</v>
      </c>
      <c r="E82" s="79">
        <v>2005</v>
      </c>
      <c r="F82" s="80">
        <v>32500</v>
      </c>
      <c r="G82" s="69"/>
      <c r="H82" s="69"/>
      <c r="I82" s="69"/>
      <c r="J82" s="67"/>
    </row>
    <row r="83" spans="2:10" ht="12.75">
      <c r="B83" s="81"/>
      <c r="C83" s="78"/>
      <c r="D83" s="77"/>
      <c r="E83" s="79">
        <v>2006</v>
      </c>
      <c r="F83" s="80">
        <v>32500</v>
      </c>
      <c r="G83" s="69"/>
      <c r="H83" s="69"/>
      <c r="I83" s="69"/>
      <c r="J83" s="72"/>
    </row>
    <row r="84" spans="2:10" ht="12.75">
      <c r="B84" s="82"/>
      <c r="C84" s="83" t="s">
        <v>126</v>
      </c>
      <c r="D84" s="82"/>
      <c r="E84" s="79">
        <v>2004</v>
      </c>
      <c r="F84" s="80"/>
      <c r="G84" s="69"/>
      <c r="H84" s="69"/>
      <c r="I84" s="69"/>
      <c r="J84" s="64"/>
    </row>
    <row r="85" spans="2:10" ht="12.75">
      <c r="B85" s="77">
        <v>23</v>
      </c>
      <c r="C85" s="84" t="s">
        <v>127</v>
      </c>
      <c r="D85" s="77">
        <v>240000</v>
      </c>
      <c r="E85" s="79">
        <v>2005</v>
      </c>
      <c r="F85" s="80">
        <v>100000</v>
      </c>
      <c r="G85" s="69"/>
      <c r="H85" s="69"/>
      <c r="I85" s="69"/>
      <c r="J85" s="67"/>
    </row>
    <row r="86" spans="2:10" ht="12.75">
      <c r="B86" s="85"/>
      <c r="C86" s="86" t="s">
        <v>128</v>
      </c>
      <c r="D86" s="85"/>
      <c r="E86" s="79">
        <v>2006</v>
      </c>
      <c r="F86" s="80">
        <v>140000</v>
      </c>
      <c r="G86" s="69"/>
      <c r="H86" s="69"/>
      <c r="I86" s="69"/>
      <c r="J86" s="72"/>
    </row>
    <row r="87" spans="2:10" ht="12.75">
      <c r="B87" s="87"/>
      <c r="C87" s="88"/>
      <c r="D87" s="87"/>
      <c r="E87" s="89">
        <v>2004</v>
      </c>
      <c r="F87" s="80"/>
      <c r="G87" s="69"/>
      <c r="H87" s="69"/>
      <c r="I87" s="69"/>
      <c r="J87" s="64"/>
    </row>
    <row r="88" spans="2:10" ht="12.75">
      <c r="B88" s="90">
        <v>24</v>
      </c>
      <c r="C88" s="91" t="s">
        <v>129</v>
      </c>
      <c r="D88" s="90">
        <v>250000</v>
      </c>
      <c r="E88" s="89">
        <v>2005</v>
      </c>
      <c r="F88" s="92">
        <v>250000</v>
      </c>
      <c r="G88" s="69"/>
      <c r="H88" s="69"/>
      <c r="I88" s="69"/>
      <c r="J88" s="67"/>
    </row>
    <row r="89" spans="2:10" ht="12.75">
      <c r="B89" s="90"/>
      <c r="C89" s="93"/>
      <c r="D89" s="90"/>
      <c r="E89" s="89">
        <v>2006</v>
      </c>
      <c r="F89" s="80"/>
      <c r="G89" s="69"/>
      <c r="H89" s="69"/>
      <c r="I89" s="69"/>
      <c r="J89" s="72"/>
    </row>
    <row r="90" spans="2:10" ht="12.75">
      <c r="B90" s="87"/>
      <c r="C90" s="94" t="s">
        <v>130</v>
      </c>
      <c r="D90" s="87"/>
      <c r="E90" s="89">
        <v>2004</v>
      </c>
      <c r="F90" s="80">
        <v>0</v>
      </c>
      <c r="G90" s="69">
        <v>0</v>
      </c>
      <c r="H90" s="69">
        <v>0</v>
      </c>
      <c r="I90" s="69">
        <v>0</v>
      </c>
      <c r="J90" s="64"/>
    </row>
    <row r="91" spans="2:10" ht="12.75">
      <c r="B91" s="90">
        <v>25</v>
      </c>
      <c r="C91" s="91" t="s">
        <v>131</v>
      </c>
      <c r="D91" s="90">
        <v>10600000</v>
      </c>
      <c r="E91" s="89">
        <v>2005</v>
      </c>
      <c r="F91" s="80">
        <v>1000000</v>
      </c>
      <c r="G91" s="69">
        <v>0</v>
      </c>
      <c r="H91" s="69">
        <v>3000000</v>
      </c>
      <c r="I91" s="69">
        <v>0</v>
      </c>
      <c r="J91" s="67"/>
    </row>
    <row r="92" spans="2:10" ht="12.75">
      <c r="B92" s="95"/>
      <c r="C92" s="96"/>
      <c r="D92" s="95"/>
      <c r="E92" s="89">
        <v>2006</v>
      </c>
      <c r="F92" s="92">
        <v>1650000</v>
      </c>
      <c r="G92" s="69">
        <v>0</v>
      </c>
      <c r="H92" s="69">
        <v>4950000</v>
      </c>
      <c r="I92" s="69">
        <v>0</v>
      </c>
      <c r="J92" s="72"/>
    </row>
    <row r="93" spans="2:10" ht="12.75">
      <c r="B93" s="67"/>
      <c r="C93" s="67"/>
      <c r="D93" s="70"/>
      <c r="E93" s="97">
        <v>2004</v>
      </c>
      <c r="F93" s="98">
        <f>SUM(F9+F12+F18+F21+F30+F15+F24+F27+F33+F51+F81+F84+F89+F90)</f>
        <v>1316939</v>
      </c>
      <c r="G93" s="99">
        <f>SUM(G9+G12+G18+G21+G30+G15+G24+G27+G33+G51)</f>
        <v>0</v>
      </c>
      <c r="H93" s="100">
        <f>SUM(H9+H12+H18+H21+H30+H15+H24+H27+H33+H51)</f>
        <v>60000</v>
      </c>
      <c r="I93" s="100">
        <f>SUM(I9+I12+I18+I21+I30+I15+I24+I27+I33+I51)</f>
        <v>500000</v>
      </c>
      <c r="J93" s="74"/>
    </row>
    <row r="94" spans="2:10" ht="12.75">
      <c r="B94" s="67"/>
      <c r="C94" s="67" t="s">
        <v>20</v>
      </c>
      <c r="D94" s="70">
        <f>SUM(D9:D93)</f>
        <v>22538939</v>
      </c>
      <c r="E94" s="101">
        <v>2005</v>
      </c>
      <c r="F94" s="102">
        <f>SUM(F10+F13+F16+F19+F22+F25+F28+F31+F34+F37+F40+F43+F46+F49+F52+F55+F58+F61+F64+F67+F70+F73+F76+F79+F82+F85+F88+F91)</f>
        <v>3118000</v>
      </c>
      <c r="G94" s="98">
        <f>SUM(G10+G13+G19+G22+G31+G16+G25+G28+G34+G52)</f>
        <v>0</v>
      </c>
      <c r="H94" s="98">
        <f>SUM(H10+H13+H19+H22+H31+H16+H25+H28+H34+H52+H91)</f>
        <v>4087500</v>
      </c>
      <c r="I94" s="98">
        <f>SUM(I10+I13+I19+I22+I31+I16+I25+I28+I34+I52)</f>
        <v>2000000</v>
      </c>
      <c r="J94" s="74"/>
    </row>
    <row r="95" spans="2:10" ht="12.75">
      <c r="B95" s="72"/>
      <c r="C95" s="71"/>
      <c r="D95" s="73"/>
      <c r="E95" s="101">
        <v>2006</v>
      </c>
      <c r="F95" s="102">
        <f>SUM(F11+F14+F17+F20+F23+F26+F29+F32+F35+F38+F41+F44+F47+F50+F53+F56+F59+F62+F65+F68+F71+F74+F77+F80+F83+F86+F89+F92)</f>
        <v>3829000</v>
      </c>
      <c r="G95" s="102">
        <f>SUM(G11+G14+G20+G23+G32+G17+G26+G29+G35+G53)</f>
        <v>0</v>
      </c>
      <c r="H95" s="102">
        <f>SUM(H11+H14+H20+H23+H32+H17+H26+H29+H35+H53+H92)</f>
        <v>6127500</v>
      </c>
      <c r="I95" s="102">
        <f>SUM(I11+I14+I20+I23+I32+I17+I26+I29+I35+I53)</f>
        <v>1500000</v>
      </c>
      <c r="J95" s="103"/>
    </row>
    <row r="96" spans="5:9" ht="12.75">
      <c r="E96" s="69" t="s">
        <v>20</v>
      </c>
      <c r="F96" s="98">
        <f>SUM(F93:F95)</f>
        <v>8263939</v>
      </c>
      <c r="G96" s="104">
        <f>SUM(G93:G95)</f>
        <v>0</v>
      </c>
      <c r="H96" s="98">
        <f>SUM(H93:H95)</f>
        <v>10275000</v>
      </c>
      <c r="I96" s="105">
        <f>SUM(I93:I95)</f>
        <v>4000000</v>
      </c>
    </row>
  </sheetData>
  <mergeCells count="1">
    <mergeCell ref="D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D1">
      <selection activeCell="K41" sqref="K41"/>
    </sheetView>
  </sheetViews>
  <sheetFormatPr defaultColWidth="9.140625" defaultRowHeight="12.75"/>
  <cols>
    <col min="1" max="1" width="5.7109375" style="0" customWidth="1"/>
    <col min="2" max="2" width="3.57421875" style="0" customWidth="1"/>
    <col min="3" max="3" width="28.00390625" style="0" customWidth="1"/>
    <col min="4" max="4" width="19.57421875" style="0" customWidth="1"/>
    <col min="5" max="5" width="14.00390625" style="0" customWidth="1"/>
    <col min="6" max="6" width="10.28125" style="0" customWidth="1"/>
    <col min="7" max="7" width="11.7109375" style="0" customWidth="1"/>
    <col min="8" max="16384" width="8.8515625" style="0" customWidth="1"/>
  </cols>
  <sheetData>
    <row r="1" spans="1:7" ht="12.75">
      <c r="A1" s="1"/>
      <c r="B1" s="32"/>
      <c r="C1" s="1"/>
      <c r="D1" s="1"/>
      <c r="E1" s="1"/>
      <c r="F1" s="1"/>
      <c r="G1" s="1"/>
    </row>
    <row r="2" spans="1:7" ht="18.75">
      <c r="A2" s="1"/>
      <c r="B2" s="32"/>
      <c r="C2" s="1"/>
      <c r="D2" s="1"/>
      <c r="E2" s="4" t="s">
        <v>132</v>
      </c>
      <c r="F2" s="1"/>
      <c r="G2" s="1"/>
    </row>
    <row r="3" spans="1:7" ht="18.75">
      <c r="A3" s="1"/>
      <c r="B3" s="32"/>
      <c r="C3" s="1"/>
      <c r="D3" s="1"/>
      <c r="E3" s="4"/>
      <c r="F3" s="1"/>
      <c r="G3" s="1"/>
    </row>
    <row r="4" spans="1:7" ht="12.75">
      <c r="A4" s="1"/>
      <c r="B4" s="32"/>
      <c r="C4" s="1"/>
      <c r="D4" s="1"/>
      <c r="E4" s="1"/>
      <c r="F4" s="1"/>
      <c r="G4" s="1"/>
    </row>
    <row r="5" spans="1:7" ht="12.75">
      <c r="A5" s="1"/>
      <c r="B5" s="32"/>
      <c r="C5" s="1"/>
      <c r="D5" s="1"/>
      <c r="E5" s="1"/>
      <c r="F5" s="1"/>
      <c r="G5" s="1"/>
    </row>
    <row r="6" spans="1:7" ht="12.75">
      <c r="A6" s="1"/>
      <c r="B6" s="32"/>
      <c r="C6" s="1"/>
      <c r="D6" s="1"/>
      <c r="E6" s="1"/>
      <c r="F6" s="1"/>
      <c r="G6" s="1"/>
    </row>
    <row r="7" spans="1:9" ht="12.75">
      <c r="A7" s="1"/>
      <c r="B7" s="32"/>
      <c r="C7" s="1"/>
      <c r="D7" s="1"/>
      <c r="E7" s="1"/>
      <c r="F7" s="5"/>
      <c r="G7" s="6" t="s">
        <v>2</v>
      </c>
      <c r="H7" s="6"/>
      <c r="I7" s="7"/>
    </row>
    <row r="8" spans="1:10" ht="12.75">
      <c r="A8" s="1"/>
      <c r="B8" s="10" t="s">
        <v>3</v>
      </c>
      <c r="C8" s="186" t="s">
        <v>4</v>
      </c>
      <c r="D8" s="185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</row>
    <row r="9" spans="1:10" ht="12.75">
      <c r="A9" s="1"/>
      <c r="B9" s="10"/>
      <c r="C9" s="11" t="s">
        <v>133</v>
      </c>
      <c r="D9" s="21"/>
      <c r="E9" s="35">
        <v>2004</v>
      </c>
      <c r="F9" s="9">
        <v>90000</v>
      </c>
      <c r="G9" s="9"/>
      <c r="H9" s="9">
        <v>375000</v>
      </c>
      <c r="I9" s="9">
        <v>50000</v>
      </c>
      <c r="J9" s="14"/>
    </row>
    <row r="10" spans="1:10" ht="12.75">
      <c r="A10" s="1"/>
      <c r="B10" s="15">
        <v>1</v>
      </c>
      <c r="C10" s="16" t="s">
        <v>134</v>
      </c>
      <c r="D10" s="106">
        <v>1348920</v>
      </c>
      <c r="E10" s="35">
        <v>2005</v>
      </c>
      <c r="F10" s="9">
        <v>125088</v>
      </c>
      <c r="G10" s="9"/>
      <c r="H10" s="9">
        <v>625440</v>
      </c>
      <c r="I10" s="9">
        <v>83392</v>
      </c>
      <c r="J10" s="153" t="s">
        <v>218</v>
      </c>
    </row>
    <row r="11" spans="1:10" ht="12.75">
      <c r="A11" s="1"/>
      <c r="B11" s="18"/>
      <c r="C11" s="19"/>
      <c r="D11" s="107"/>
      <c r="E11" s="35">
        <v>2006</v>
      </c>
      <c r="F11" s="9">
        <v>0</v>
      </c>
      <c r="G11" s="9"/>
      <c r="H11" s="9">
        <v>0</v>
      </c>
      <c r="I11" s="9"/>
      <c r="J11" s="14"/>
    </row>
    <row r="12" spans="1:10" ht="12.75">
      <c r="A12" s="1"/>
      <c r="B12" s="15"/>
      <c r="C12" s="16" t="s">
        <v>135</v>
      </c>
      <c r="D12" s="106"/>
      <c r="E12" s="35">
        <v>2004</v>
      </c>
      <c r="F12" s="9">
        <v>37500</v>
      </c>
      <c r="G12" s="9"/>
      <c r="H12" s="9">
        <v>112500</v>
      </c>
      <c r="I12" s="9"/>
      <c r="J12" s="21"/>
    </row>
    <row r="13" spans="1:10" ht="12.75">
      <c r="A13" s="1"/>
      <c r="B13" s="15">
        <v>2</v>
      </c>
      <c r="C13" s="16" t="s">
        <v>136</v>
      </c>
      <c r="D13" s="106">
        <v>7857000</v>
      </c>
      <c r="E13" s="35">
        <v>2005</v>
      </c>
      <c r="F13" s="9">
        <v>1000000</v>
      </c>
      <c r="G13" s="9"/>
      <c r="H13" s="9">
        <v>3000000</v>
      </c>
      <c r="I13" s="9"/>
      <c r="J13" s="14"/>
    </row>
    <row r="14" spans="1:10" ht="12.75">
      <c r="A14" s="1"/>
      <c r="B14" s="15"/>
      <c r="C14" s="16" t="s">
        <v>137</v>
      </c>
      <c r="D14" s="106"/>
      <c r="E14" s="35">
        <v>2006</v>
      </c>
      <c r="F14" s="9">
        <v>926750</v>
      </c>
      <c r="G14" s="9"/>
      <c r="H14" s="9">
        <v>2780250</v>
      </c>
      <c r="I14" s="9"/>
      <c r="J14" s="23"/>
    </row>
    <row r="15" spans="1:10" ht="12.75">
      <c r="A15" s="1"/>
      <c r="B15" s="10"/>
      <c r="C15" s="11" t="s">
        <v>138</v>
      </c>
      <c r="D15" s="108"/>
      <c r="E15" s="35">
        <v>2004</v>
      </c>
      <c r="F15" s="9">
        <v>850000</v>
      </c>
      <c r="G15" s="9"/>
      <c r="H15" s="9"/>
      <c r="I15" s="9"/>
      <c r="J15" s="14"/>
    </row>
    <row r="16" spans="1:10" ht="12.75">
      <c r="A16" s="1"/>
      <c r="B16" s="15">
        <v>3</v>
      </c>
      <c r="C16" s="16" t="s">
        <v>139</v>
      </c>
      <c r="D16" s="106">
        <v>2550000</v>
      </c>
      <c r="E16" s="35">
        <v>2005</v>
      </c>
      <c r="F16" s="9">
        <v>850000</v>
      </c>
      <c r="G16" s="9"/>
      <c r="H16" s="9"/>
      <c r="I16" s="9"/>
      <c r="J16" s="14"/>
    </row>
    <row r="17" spans="1:10" ht="12.75">
      <c r="A17" s="1"/>
      <c r="B17" s="18"/>
      <c r="C17" s="26" t="s">
        <v>140</v>
      </c>
      <c r="D17" s="107"/>
      <c r="E17" s="35">
        <v>2006</v>
      </c>
      <c r="F17" s="9">
        <v>850000</v>
      </c>
      <c r="G17" s="9"/>
      <c r="H17" s="9"/>
      <c r="I17" s="9"/>
      <c r="J17" s="14"/>
    </row>
    <row r="18" spans="1:10" ht="12.75" customHeight="1" hidden="1">
      <c r="A18" s="1"/>
      <c r="B18" s="15"/>
      <c r="C18" s="1"/>
      <c r="D18" s="106"/>
      <c r="E18" s="35">
        <v>2004</v>
      </c>
      <c r="F18" s="9"/>
      <c r="G18" s="9"/>
      <c r="H18" s="9"/>
      <c r="I18" s="9"/>
      <c r="J18" s="14"/>
    </row>
    <row r="19" spans="1:10" ht="12.75" customHeight="1" hidden="1">
      <c r="A19" s="1"/>
      <c r="B19" s="15"/>
      <c r="C19" s="1"/>
      <c r="D19" s="106"/>
      <c r="E19" s="35">
        <v>2005</v>
      </c>
      <c r="F19" s="9"/>
      <c r="G19" s="9"/>
      <c r="H19" s="9"/>
      <c r="I19" s="9"/>
      <c r="J19" s="14"/>
    </row>
    <row r="20" spans="1:10" ht="12.75" customHeight="1" hidden="1">
      <c r="A20" s="1"/>
      <c r="B20" s="15"/>
      <c r="C20" s="1"/>
      <c r="D20" s="106"/>
      <c r="E20" s="35">
        <v>2006</v>
      </c>
      <c r="F20" s="9"/>
      <c r="G20" s="9"/>
      <c r="H20" s="9"/>
      <c r="I20" s="9"/>
      <c r="J20" s="14"/>
    </row>
    <row r="21" spans="1:10" ht="12.75" customHeight="1" hidden="1">
      <c r="A21" s="1"/>
      <c r="B21" s="46"/>
      <c r="C21" s="109"/>
      <c r="D21" s="110"/>
      <c r="E21" s="35">
        <v>2004</v>
      </c>
      <c r="F21" s="9"/>
      <c r="G21" s="9"/>
      <c r="H21" s="9"/>
      <c r="I21" s="9"/>
      <c r="J21" s="14"/>
    </row>
    <row r="22" spans="1:10" ht="12.75" customHeight="1" hidden="1">
      <c r="A22" s="1"/>
      <c r="B22" s="15"/>
      <c r="C22" s="1"/>
      <c r="D22" s="106"/>
      <c r="E22" s="35">
        <v>2005</v>
      </c>
      <c r="F22" s="9"/>
      <c r="G22" s="9"/>
      <c r="H22" s="9"/>
      <c r="I22" s="9"/>
      <c r="J22" s="14"/>
    </row>
    <row r="23" spans="1:10" ht="12.75" customHeight="1" hidden="1">
      <c r="A23" s="1"/>
      <c r="B23" s="111"/>
      <c r="C23" s="112"/>
      <c r="D23" s="113"/>
      <c r="E23" s="35">
        <v>2006</v>
      </c>
      <c r="F23" s="9"/>
      <c r="G23" s="9"/>
      <c r="H23" s="9"/>
      <c r="I23" s="9"/>
      <c r="J23" s="14"/>
    </row>
    <row r="24" spans="1:10" ht="12.75" customHeight="1" hidden="1">
      <c r="A24" s="1"/>
      <c r="B24" s="15"/>
      <c r="C24" s="1"/>
      <c r="D24" s="106"/>
      <c r="E24" s="35">
        <v>2004</v>
      </c>
      <c r="F24" s="9"/>
      <c r="G24" s="9"/>
      <c r="H24" s="9"/>
      <c r="I24" s="9"/>
      <c r="J24" s="14"/>
    </row>
    <row r="25" spans="1:10" ht="12.75" customHeight="1" hidden="1">
      <c r="A25" s="1"/>
      <c r="B25" s="15"/>
      <c r="C25" s="1"/>
      <c r="D25" s="106"/>
      <c r="E25" s="35">
        <v>2005</v>
      </c>
      <c r="F25" s="9"/>
      <c r="G25" s="9"/>
      <c r="H25" s="9"/>
      <c r="I25" s="9"/>
      <c r="J25" s="14"/>
    </row>
    <row r="26" spans="1:10" ht="12.75" customHeight="1" hidden="1">
      <c r="A26" s="1"/>
      <c r="B26" s="15"/>
      <c r="C26" s="1"/>
      <c r="D26" s="106"/>
      <c r="E26" s="35">
        <v>2006</v>
      </c>
      <c r="F26" s="9"/>
      <c r="G26" s="9"/>
      <c r="H26" s="9"/>
      <c r="I26" s="9"/>
      <c r="J26" s="14"/>
    </row>
    <row r="27" spans="1:10" ht="12.75" customHeight="1" hidden="1">
      <c r="A27" s="1"/>
      <c r="B27" s="46"/>
      <c r="C27" s="109"/>
      <c r="D27" s="110"/>
      <c r="E27" s="35">
        <v>2004</v>
      </c>
      <c r="F27" s="9"/>
      <c r="G27" s="9"/>
      <c r="H27" s="9"/>
      <c r="I27" s="9"/>
      <c r="J27" s="14"/>
    </row>
    <row r="28" spans="1:10" ht="12.75" customHeight="1" hidden="1">
      <c r="A28" s="1"/>
      <c r="B28" s="15"/>
      <c r="C28" s="1"/>
      <c r="D28" s="106"/>
      <c r="E28" s="35">
        <v>2005</v>
      </c>
      <c r="F28" s="9"/>
      <c r="G28" s="9"/>
      <c r="H28" s="9"/>
      <c r="I28" s="9"/>
      <c r="J28" s="14"/>
    </row>
    <row r="29" spans="1:10" ht="12.75" customHeight="1" hidden="1">
      <c r="A29" s="1"/>
      <c r="B29" s="111"/>
      <c r="C29" s="112"/>
      <c r="D29" s="113"/>
      <c r="E29" s="35">
        <v>2006</v>
      </c>
      <c r="F29" s="9"/>
      <c r="G29" s="9"/>
      <c r="H29" s="9"/>
      <c r="I29" s="9"/>
      <c r="J29" s="14"/>
    </row>
    <row r="30" spans="1:10" ht="12.75" customHeight="1" hidden="1">
      <c r="A30" s="1"/>
      <c r="B30" s="15"/>
      <c r="C30" s="1"/>
      <c r="D30" s="106"/>
      <c r="E30" s="35">
        <v>2004</v>
      </c>
      <c r="F30" s="9"/>
      <c r="G30" s="9"/>
      <c r="H30" s="9"/>
      <c r="I30" s="9"/>
      <c r="J30" s="14"/>
    </row>
    <row r="31" spans="1:10" ht="12.75" customHeight="1" hidden="1">
      <c r="A31" s="1"/>
      <c r="B31" s="15"/>
      <c r="C31" s="1"/>
      <c r="D31" s="106"/>
      <c r="E31" s="35">
        <v>2005</v>
      </c>
      <c r="F31" s="9"/>
      <c r="G31" s="9"/>
      <c r="H31" s="9"/>
      <c r="I31" s="9"/>
      <c r="J31" s="14"/>
    </row>
    <row r="32" spans="1:10" ht="12.75" customHeight="1" hidden="1">
      <c r="A32" s="1"/>
      <c r="B32" s="15"/>
      <c r="C32" s="1"/>
      <c r="D32" s="106"/>
      <c r="E32" s="35">
        <v>2006</v>
      </c>
      <c r="F32" s="9"/>
      <c r="G32" s="9"/>
      <c r="H32" s="9"/>
      <c r="I32" s="9"/>
      <c r="J32" s="14"/>
    </row>
    <row r="33" spans="1:10" ht="12.75" customHeight="1" hidden="1">
      <c r="A33" s="1"/>
      <c r="B33" s="46"/>
      <c r="C33" s="109"/>
      <c r="D33" s="110"/>
      <c r="E33" s="35">
        <v>2004</v>
      </c>
      <c r="F33" s="9"/>
      <c r="G33" s="9"/>
      <c r="H33" s="9"/>
      <c r="I33" s="9"/>
      <c r="J33" s="14"/>
    </row>
    <row r="34" spans="1:10" ht="12.75" customHeight="1" hidden="1">
      <c r="A34" s="1"/>
      <c r="B34" s="15"/>
      <c r="C34" s="1"/>
      <c r="D34" s="106"/>
      <c r="E34" s="35">
        <v>2005</v>
      </c>
      <c r="F34" s="9"/>
      <c r="G34" s="9"/>
      <c r="H34" s="9"/>
      <c r="I34" s="9"/>
      <c r="J34" s="14"/>
    </row>
    <row r="35" spans="1:10" ht="12.75" customHeight="1" hidden="1">
      <c r="A35" s="1"/>
      <c r="B35" s="111"/>
      <c r="C35" s="112"/>
      <c r="D35" s="113"/>
      <c r="E35" s="35">
        <v>2006</v>
      </c>
      <c r="F35" s="9"/>
      <c r="G35" s="9"/>
      <c r="H35" s="9"/>
      <c r="I35" s="9"/>
      <c r="J35" s="14"/>
    </row>
    <row r="36" spans="1:10" ht="12.75" customHeight="1" hidden="1">
      <c r="A36" s="1"/>
      <c r="B36" s="46"/>
      <c r="C36" s="109"/>
      <c r="D36" s="110"/>
      <c r="E36" s="35">
        <v>2004</v>
      </c>
      <c r="F36" s="9"/>
      <c r="G36" s="9"/>
      <c r="H36" s="9"/>
      <c r="I36" s="9"/>
      <c r="J36" s="14"/>
    </row>
    <row r="37" spans="1:10" ht="12.75" customHeight="1" hidden="1">
      <c r="A37" s="1"/>
      <c r="B37" s="15"/>
      <c r="C37" s="1"/>
      <c r="D37" s="106"/>
      <c r="E37" s="35">
        <v>2005</v>
      </c>
      <c r="F37" s="9"/>
      <c r="G37" s="9"/>
      <c r="H37" s="9"/>
      <c r="I37" s="9"/>
      <c r="J37" s="14"/>
    </row>
    <row r="38" spans="1:10" ht="12.75" customHeight="1" hidden="1">
      <c r="A38" s="1"/>
      <c r="B38" s="48"/>
      <c r="C38" s="180"/>
      <c r="D38" s="195"/>
      <c r="E38" s="35">
        <v>2006</v>
      </c>
      <c r="F38" s="9"/>
      <c r="G38" s="9"/>
      <c r="H38" s="9"/>
      <c r="I38" s="9"/>
      <c r="J38" s="162"/>
    </row>
    <row r="39" spans="1:10" ht="12.75">
      <c r="A39" s="49"/>
      <c r="B39" s="189"/>
      <c r="C39" s="194"/>
      <c r="D39" s="196"/>
      <c r="E39" s="192">
        <v>2004</v>
      </c>
      <c r="F39" s="29">
        <f>SUM(F9+F12+F15)</f>
        <v>977500</v>
      </c>
      <c r="G39" s="29">
        <f aca="true" t="shared" si="0" ref="G39:I41">SUM(G9+G12+G18+G21+G30+G15+G24+G27+G33+G36)</f>
        <v>0</v>
      </c>
      <c r="H39" s="29">
        <f t="shared" si="0"/>
        <v>487500</v>
      </c>
      <c r="I39" s="198">
        <f t="shared" si="0"/>
        <v>50000</v>
      </c>
      <c r="J39" s="182"/>
    </row>
    <row r="40" spans="1:10" ht="12.75">
      <c r="A40" s="49"/>
      <c r="B40" s="190"/>
      <c r="C40" s="188" t="s">
        <v>20</v>
      </c>
      <c r="D40" s="197">
        <f>SUM(D9:D38)</f>
        <v>11755920</v>
      </c>
      <c r="E40" s="192">
        <v>2005</v>
      </c>
      <c r="F40" s="29">
        <f>SUM(F10+F13+F16)</f>
        <v>1975088</v>
      </c>
      <c r="G40" s="29">
        <f t="shared" si="0"/>
        <v>0</v>
      </c>
      <c r="H40" s="29">
        <f t="shared" si="0"/>
        <v>3625440</v>
      </c>
      <c r="I40" s="198">
        <f t="shared" si="0"/>
        <v>83392</v>
      </c>
      <c r="J40" s="200"/>
    </row>
    <row r="41" spans="1:10" ht="12.75">
      <c r="A41" s="49"/>
      <c r="B41" s="53"/>
      <c r="C41" s="164"/>
      <c r="D41" s="168"/>
      <c r="E41" s="192">
        <v>2006</v>
      </c>
      <c r="F41" s="29">
        <f>SUM(F11+F14+F17)</f>
        <v>1776750</v>
      </c>
      <c r="G41" s="29">
        <f t="shared" si="0"/>
        <v>0</v>
      </c>
      <c r="H41" s="29">
        <f t="shared" si="0"/>
        <v>2780250</v>
      </c>
      <c r="I41" s="198">
        <f t="shared" si="0"/>
        <v>0</v>
      </c>
      <c r="J41" s="168"/>
    </row>
    <row r="42" spans="1:10" ht="12.75">
      <c r="A42" s="49"/>
      <c r="B42" s="55"/>
      <c r="C42" s="191"/>
      <c r="D42" s="166"/>
      <c r="E42" s="193" t="s">
        <v>20</v>
      </c>
      <c r="F42" s="31">
        <f>SUM(F39:F41)</f>
        <v>4729338</v>
      </c>
      <c r="G42" s="31">
        <f>SUM(G39:G41)</f>
        <v>0</v>
      </c>
      <c r="H42" s="31">
        <f>SUM(H39:H41)</f>
        <v>6893190</v>
      </c>
      <c r="I42" s="199">
        <f>SUM(I39:I41)</f>
        <v>133392</v>
      </c>
      <c r="J42" s="201"/>
    </row>
  </sheetData>
  <printOptions/>
  <pageMargins left="0.7875" right="0.7875" top="0.7875" bottom="0.7875" header="0.5" footer="0.5"/>
  <pageSetup cellComments="asDisplayed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55"/>
  <sheetViews>
    <sheetView workbookViewId="0" topLeftCell="F35">
      <selection activeCell="K54" sqref="K54"/>
    </sheetView>
  </sheetViews>
  <sheetFormatPr defaultColWidth="9.140625" defaultRowHeight="12.75"/>
  <cols>
    <col min="1" max="1" width="1.28515625" style="59" customWidth="1"/>
    <col min="2" max="2" width="3.7109375" style="59" customWidth="1"/>
    <col min="3" max="3" width="39.28125" style="59" customWidth="1"/>
    <col min="4" max="4" width="21.421875" style="59" customWidth="1"/>
    <col min="5" max="5" width="14.57421875" style="59" customWidth="1"/>
    <col min="6" max="6" width="10.7109375" style="59" customWidth="1"/>
    <col min="7" max="7" width="12.140625" style="59" customWidth="1"/>
    <col min="8" max="16384" width="9.140625" style="59" customWidth="1"/>
  </cols>
  <sheetData>
    <row r="3" spans="4:9" ht="15.75">
      <c r="D3" s="117" t="s">
        <v>141</v>
      </c>
      <c r="E3" s="118"/>
      <c r="F3" s="118"/>
      <c r="G3" s="118"/>
      <c r="H3" s="118"/>
      <c r="I3" s="118"/>
    </row>
    <row r="6" ht="12.75" customHeight="1"/>
    <row r="7" spans="6:9" ht="12.75">
      <c r="F7" s="60"/>
      <c r="G7" s="61" t="s">
        <v>2</v>
      </c>
      <c r="H7" s="61"/>
      <c r="I7" s="62"/>
    </row>
    <row r="8" spans="2:10" ht="12.75">
      <c r="B8" s="60" t="s">
        <v>3</v>
      </c>
      <c r="C8" s="202" t="s">
        <v>4</v>
      </c>
      <c r="D8" s="202" t="s">
        <v>5</v>
      </c>
      <c r="E8" s="119" t="s">
        <v>6</v>
      </c>
      <c r="F8" s="69" t="s">
        <v>7</v>
      </c>
      <c r="G8" s="69" t="s">
        <v>8</v>
      </c>
      <c r="H8" s="69" t="s">
        <v>9</v>
      </c>
      <c r="I8" s="69" t="s">
        <v>10</v>
      </c>
      <c r="J8" s="120" t="s">
        <v>11</v>
      </c>
    </row>
    <row r="9" spans="2:10" ht="12.75">
      <c r="B9" s="67"/>
      <c r="C9" s="67" t="s">
        <v>142</v>
      </c>
      <c r="D9" s="74"/>
      <c r="E9" s="68">
        <v>2004</v>
      </c>
      <c r="F9" s="69">
        <v>2000</v>
      </c>
      <c r="G9" s="69"/>
      <c r="H9" s="69"/>
      <c r="I9" s="69"/>
      <c r="J9" s="74"/>
    </row>
    <row r="10" spans="2:10" ht="12.75">
      <c r="B10" s="67">
        <v>1</v>
      </c>
      <c r="C10" s="67" t="s">
        <v>143</v>
      </c>
      <c r="D10" s="121">
        <v>2000</v>
      </c>
      <c r="E10" s="68">
        <v>2005</v>
      </c>
      <c r="F10" s="69"/>
      <c r="G10" s="69"/>
      <c r="H10" s="69"/>
      <c r="I10" s="69"/>
      <c r="J10" s="74"/>
    </row>
    <row r="11" spans="2:10" ht="12.75">
      <c r="B11" s="72"/>
      <c r="C11" s="72" t="s">
        <v>144</v>
      </c>
      <c r="D11" s="122"/>
      <c r="E11" s="68">
        <v>2006</v>
      </c>
      <c r="F11" s="69"/>
      <c r="G11" s="69"/>
      <c r="H11" s="69"/>
      <c r="I11" s="69"/>
      <c r="J11" s="103"/>
    </row>
    <row r="12" spans="2:10" ht="12.75">
      <c r="B12" s="67"/>
      <c r="C12" s="75" t="s">
        <v>142</v>
      </c>
      <c r="D12" s="121"/>
      <c r="E12" s="68">
        <v>2004</v>
      </c>
      <c r="F12" s="69">
        <v>10200</v>
      </c>
      <c r="G12" s="69"/>
      <c r="H12" s="69"/>
      <c r="I12" s="69"/>
      <c r="J12" s="74"/>
    </row>
    <row r="13" spans="2:10" ht="12.75">
      <c r="B13" s="67">
        <v>2</v>
      </c>
      <c r="C13" s="75" t="s">
        <v>145</v>
      </c>
      <c r="D13" s="121">
        <v>10200</v>
      </c>
      <c r="E13" s="68">
        <v>2005</v>
      </c>
      <c r="F13" s="69"/>
      <c r="G13" s="69"/>
      <c r="H13" s="69"/>
      <c r="I13" s="69"/>
      <c r="J13" s="74"/>
    </row>
    <row r="14" spans="2:10" ht="12.75">
      <c r="B14" s="72"/>
      <c r="C14" s="76" t="s">
        <v>146</v>
      </c>
      <c r="D14" s="122"/>
      <c r="E14" s="68">
        <v>2006</v>
      </c>
      <c r="F14" s="69"/>
      <c r="G14" s="69"/>
      <c r="H14" s="69"/>
      <c r="I14" s="69"/>
      <c r="J14" s="103"/>
    </row>
    <row r="15" spans="2:10" ht="12.75">
      <c r="B15" s="67"/>
      <c r="C15" s="67" t="s">
        <v>147</v>
      </c>
      <c r="D15" s="121"/>
      <c r="E15" s="68">
        <v>2004</v>
      </c>
      <c r="F15" s="69">
        <v>15600</v>
      </c>
      <c r="G15" s="69"/>
      <c r="H15" s="69"/>
      <c r="I15" s="69"/>
      <c r="J15" s="74"/>
    </row>
    <row r="16" spans="2:10" ht="12.75">
      <c r="B16" s="67">
        <v>3</v>
      </c>
      <c r="C16" s="75" t="s">
        <v>148</v>
      </c>
      <c r="D16" s="70">
        <v>15600</v>
      </c>
      <c r="E16" s="68">
        <v>2005</v>
      </c>
      <c r="F16" s="69"/>
      <c r="G16" s="69"/>
      <c r="H16" s="69"/>
      <c r="I16" s="69"/>
      <c r="J16" s="74"/>
    </row>
    <row r="17" spans="2:10" ht="12.75">
      <c r="B17" s="67"/>
      <c r="C17" s="123" t="s">
        <v>149</v>
      </c>
      <c r="D17" s="70"/>
      <c r="E17" s="68">
        <v>2006</v>
      </c>
      <c r="F17" s="69"/>
      <c r="G17" s="69"/>
      <c r="H17" s="69"/>
      <c r="I17" s="69"/>
      <c r="J17" s="103"/>
    </row>
    <row r="18" spans="2:10" ht="12.75">
      <c r="B18" s="67"/>
      <c r="C18" s="75" t="s">
        <v>150</v>
      </c>
      <c r="D18" s="121"/>
      <c r="E18" s="68">
        <v>2004</v>
      </c>
      <c r="F18" s="69">
        <v>9000</v>
      </c>
      <c r="G18" s="69"/>
      <c r="H18" s="69"/>
      <c r="I18" s="69"/>
      <c r="J18" s="74"/>
    </row>
    <row r="19" spans="2:10" ht="12.75">
      <c r="B19" s="67">
        <v>4</v>
      </c>
      <c r="C19" s="75" t="s">
        <v>151</v>
      </c>
      <c r="D19" s="121">
        <v>9000</v>
      </c>
      <c r="E19" s="68">
        <v>2005</v>
      </c>
      <c r="F19" s="69"/>
      <c r="G19" s="69"/>
      <c r="H19" s="69"/>
      <c r="I19" s="69"/>
      <c r="J19" s="74"/>
    </row>
    <row r="20" spans="2:10" ht="12.75">
      <c r="B20" s="72"/>
      <c r="C20" s="76" t="s">
        <v>152</v>
      </c>
      <c r="D20" s="122"/>
      <c r="E20" s="68">
        <v>2006</v>
      </c>
      <c r="F20" s="69"/>
      <c r="G20" s="69"/>
      <c r="H20" s="69"/>
      <c r="I20" s="69"/>
      <c r="J20" s="103"/>
    </row>
    <row r="21" spans="2:10" ht="12.75">
      <c r="B21" s="67"/>
      <c r="C21" s="67" t="s">
        <v>153</v>
      </c>
      <c r="D21" s="121"/>
      <c r="E21" s="68">
        <v>2004</v>
      </c>
      <c r="F21" s="69"/>
      <c r="G21" s="69"/>
      <c r="H21" s="69"/>
      <c r="I21" s="69">
        <v>1400</v>
      </c>
      <c r="J21" s="74"/>
    </row>
    <row r="22" spans="2:10" ht="12.75">
      <c r="B22" s="67">
        <v>5</v>
      </c>
      <c r="C22" s="75" t="s">
        <v>154</v>
      </c>
      <c r="D22" s="121">
        <v>1400</v>
      </c>
      <c r="E22" s="68">
        <v>2005</v>
      </c>
      <c r="F22" s="69"/>
      <c r="G22" s="69"/>
      <c r="H22" s="69"/>
      <c r="I22" s="69"/>
      <c r="J22" s="74"/>
    </row>
    <row r="23" spans="2:10" ht="12.75">
      <c r="B23" s="72"/>
      <c r="C23" s="72" t="s">
        <v>155</v>
      </c>
      <c r="D23" s="122"/>
      <c r="E23" s="68">
        <v>2006</v>
      </c>
      <c r="F23" s="69"/>
      <c r="G23" s="69"/>
      <c r="H23" s="69"/>
      <c r="I23" s="69"/>
      <c r="J23" s="103"/>
    </row>
    <row r="24" spans="2:10" ht="12.75">
      <c r="B24" s="67"/>
      <c r="C24" s="75" t="s">
        <v>156</v>
      </c>
      <c r="D24" s="121"/>
      <c r="E24" s="68">
        <v>2004</v>
      </c>
      <c r="F24" s="69">
        <v>21000</v>
      </c>
      <c r="G24" s="69"/>
      <c r="H24" s="69"/>
      <c r="I24" s="69"/>
      <c r="J24" s="74"/>
    </row>
    <row r="25" spans="2:10" ht="12.75">
      <c r="B25" s="67">
        <v>6</v>
      </c>
      <c r="C25" s="75" t="s">
        <v>157</v>
      </c>
      <c r="D25" s="121">
        <v>21000</v>
      </c>
      <c r="E25" s="68">
        <v>2005</v>
      </c>
      <c r="F25" s="69"/>
      <c r="G25" s="69"/>
      <c r="H25" s="69"/>
      <c r="I25" s="69"/>
      <c r="J25" s="74"/>
    </row>
    <row r="26" spans="2:10" ht="12.75">
      <c r="B26" s="72"/>
      <c r="C26" s="72"/>
      <c r="D26" s="122"/>
      <c r="E26" s="68">
        <v>2006</v>
      </c>
      <c r="F26" s="69"/>
      <c r="G26" s="69"/>
      <c r="H26" s="69"/>
      <c r="I26" s="69"/>
      <c r="J26" s="103"/>
    </row>
    <row r="27" spans="2:10" ht="12.75">
      <c r="B27" s="67"/>
      <c r="C27" s="67" t="s">
        <v>153</v>
      </c>
      <c r="D27" s="121"/>
      <c r="E27" s="68">
        <v>2004</v>
      </c>
      <c r="F27" s="69"/>
      <c r="G27" s="69"/>
      <c r="H27" s="69"/>
      <c r="I27" s="69">
        <v>32000</v>
      </c>
      <c r="J27" s="74"/>
    </row>
    <row r="28" spans="2:10" ht="12.75">
      <c r="B28" s="67">
        <v>7</v>
      </c>
      <c r="C28" s="75" t="s">
        <v>158</v>
      </c>
      <c r="D28" s="121">
        <v>34000</v>
      </c>
      <c r="E28" s="68">
        <v>2005</v>
      </c>
      <c r="F28" s="124"/>
      <c r="G28" s="69"/>
      <c r="H28" s="69"/>
      <c r="I28" s="124">
        <v>2000</v>
      </c>
      <c r="J28" s="74"/>
    </row>
    <row r="29" spans="2:10" ht="12.75">
      <c r="B29" s="72"/>
      <c r="C29" s="72" t="s">
        <v>159</v>
      </c>
      <c r="D29" s="122"/>
      <c r="E29" s="68">
        <v>2006</v>
      </c>
      <c r="F29" s="69"/>
      <c r="G29" s="69"/>
      <c r="H29" s="69"/>
      <c r="I29" s="69"/>
      <c r="J29" s="103"/>
    </row>
    <row r="30" spans="2:10" ht="12.75">
      <c r="B30" s="67"/>
      <c r="C30" s="75" t="s">
        <v>153</v>
      </c>
      <c r="D30" s="121"/>
      <c r="E30" s="68">
        <v>2004</v>
      </c>
      <c r="F30" s="69"/>
      <c r="G30" s="69"/>
      <c r="H30" s="69"/>
      <c r="I30" s="69">
        <v>30000</v>
      </c>
      <c r="J30" s="74"/>
    </row>
    <row r="31" spans="2:10" ht="12.75">
      <c r="B31" s="67">
        <v>8</v>
      </c>
      <c r="C31" s="75" t="s">
        <v>160</v>
      </c>
      <c r="D31" s="121">
        <v>34000</v>
      </c>
      <c r="E31" s="68">
        <v>2005</v>
      </c>
      <c r="F31" s="69"/>
      <c r="G31" s="69"/>
      <c r="H31" s="69"/>
      <c r="I31" s="124">
        <v>4000</v>
      </c>
      <c r="J31" s="74"/>
    </row>
    <row r="32" spans="2:10" ht="12.75">
      <c r="B32" s="72"/>
      <c r="C32" s="72"/>
      <c r="D32" s="122"/>
      <c r="E32" s="68">
        <v>2006</v>
      </c>
      <c r="F32" s="69"/>
      <c r="G32" s="69"/>
      <c r="H32" s="69"/>
      <c r="I32" s="69"/>
      <c r="J32" s="103"/>
    </row>
    <row r="33" spans="2:10" ht="15.75" customHeight="1">
      <c r="B33" s="67"/>
      <c r="C33" s="67" t="s">
        <v>153</v>
      </c>
      <c r="D33" s="121"/>
      <c r="E33" s="68">
        <v>2004</v>
      </c>
      <c r="F33" s="69"/>
      <c r="G33" s="69"/>
      <c r="H33" s="69"/>
      <c r="I33" s="69">
        <v>19000</v>
      </c>
      <c r="J33" s="74"/>
    </row>
    <row r="34" spans="2:10" ht="15.75" customHeight="1">
      <c r="B34" s="67">
        <v>9</v>
      </c>
      <c r="C34" s="75" t="s">
        <v>161</v>
      </c>
      <c r="D34" s="121">
        <v>21000</v>
      </c>
      <c r="E34" s="68">
        <v>2005</v>
      </c>
      <c r="F34" s="69"/>
      <c r="G34" s="69"/>
      <c r="H34" s="69"/>
      <c r="I34" s="69"/>
      <c r="J34" s="74"/>
    </row>
    <row r="35" spans="1:10" ht="14.25" customHeight="1">
      <c r="A35" s="205"/>
      <c r="B35" s="72"/>
      <c r="C35" s="72"/>
      <c r="D35" s="122"/>
      <c r="E35" s="68">
        <v>2006</v>
      </c>
      <c r="F35" s="69"/>
      <c r="G35" s="69"/>
      <c r="H35" s="69"/>
      <c r="I35" s="69">
        <v>2000</v>
      </c>
      <c r="J35" s="103"/>
    </row>
    <row r="36" spans="1:10" ht="13.5" customHeight="1">
      <c r="A36" s="203"/>
      <c r="B36" s="64"/>
      <c r="C36" s="64" t="s">
        <v>153</v>
      </c>
      <c r="D36" s="204"/>
      <c r="E36" s="68">
        <v>2004</v>
      </c>
      <c r="F36" s="69">
        <v>5000</v>
      </c>
      <c r="G36" s="69"/>
      <c r="H36" s="69"/>
      <c r="I36" s="69"/>
      <c r="J36" s="125"/>
    </row>
    <row r="37" spans="2:10" ht="12.75">
      <c r="B37" s="67">
        <v>10</v>
      </c>
      <c r="C37" s="75" t="s">
        <v>162</v>
      </c>
      <c r="D37" s="121">
        <v>16000</v>
      </c>
      <c r="E37" s="68">
        <v>2005</v>
      </c>
      <c r="F37" s="69"/>
      <c r="G37" s="69"/>
      <c r="H37" s="69"/>
      <c r="I37" s="69"/>
      <c r="J37" s="74"/>
    </row>
    <row r="38" spans="2:10" ht="12.75">
      <c r="B38" s="72"/>
      <c r="C38" s="72"/>
      <c r="D38" s="122"/>
      <c r="E38" s="68">
        <v>2006</v>
      </c>
      <c r="F38" s="69"/>
      <c r="G38" s="69"/>
      <c r="H38" s="69"/>
      <c r="I38" s="69"/>
      <c r="J38" s="103"/>
    </row>
    <row r="39" spans="2:10" ht="12.75">
      <c r="B39" s="67"/>
      <c r="C39" s="64" t="s">
        <v>153</v>
      </c>
      <c r="D39" s="121"/>
      <c r="E39" s="68">
        <v>2004</v>
      </c>
      <c r="F39" s="69">
        <v>2000</v>
      </c>
      <c r="G39" s="69"/>
      <c r="H39" s="69"/>
      <c r="I39" s="69"/>
      <c r="J39" s="159">
        <v>340</v>
      </c>
    </row>
    <row r="40" spans="2:10" ht="12.75">
      <c r="B40" s="67">
        <v>11</v>
      </c>
      <c r="C40" s="67" t="s">
        <v>163</v>
      </c>
      <c r="D40" s="121">
        <v>2340</v>
      </c>
      <c r="E40" s="68">
        <v>2005</v>
      </c>
      <c r="F40" s="69"/>
      <c r="G40" s="69"/>
      <c r="H40" s="69"/>
      <c r="I40" s="69"/>
      <c r="J40" s="158" t="s">
        <v>252</v>
      </c>
    </row>
    <row r="41" spans="2:10" ht="12.75">
      <c r="B41" s="72"/>
      <c r="C41" s="72" t="s">
        <v>164</v>
      </c>
      <c r="D41" s="122"/>
      <c r="E41" s="68">
        <v>2006</v>
      </c>
      <c r="F41" s="69"/>
      <c r="G41" s="69"/>
      <c r="H41" s="69"/>
      <c r="I41" s="69"/>
      <c r="J41" s="160" t="s">
        <v>253</v>
      </c>
    </row>
    <row r="42" spans="2:10" ht="12.75">
      <c r="B42" s="67"/>
      <c r="C42" s="67" t="s">
        <v>153</v>
      </c>
      <c r="D42" s="121"/>
      <c r="E42" s="68">
        <v>2004</v>
      </c>
      <c r="F42" s="69">
        <v>1200</v>
      </c>
      <c r="G42" s="69"/>
      <c r="H42" s="69"/>
      <c r="I42" s="69"/>
      <c r="J42" s="159">
        <v>350</v>
      </c>
    </row>
    <row r="43" spans="2:10" ht="12.75">
      <c r="B43" s="67">
        <v>12</v>
      </c>
      <c r="C43" s="75" t="s">
        <v>165</v>
      </c>
      <c r="D43" s="121">
        <v>1550</v>
      </c>
      <c r="E43" s="68">
        <v>2005</v>
      </c>
      <c r="F43" s="69"/>
      <c r="G43" s="69"/>
      <c r="H43" s="69"/>
      <c r="I43" s="69"/>
      <c r="J43" s="158" t="s">
        <v>252</v>
      </c>
    </row>
    <row r="44" spans="2:10" ht="12.75">
      <c r="B44" s="72"/>
      <c r="C44" s="72" t="s">
        <v>166</v>
      </c>
      <c r="D44" s="122"/>
      <c r="E44" s="68">
        <v>2006</v>
      </c>
      <c r="F44" s="69"/>
      <c r="G44" s="69"/>
      <c r="H44" s="69"/>
      <c r="I44" s="69"/>
      <c r="J44" s="160" t="s">
        <v>253</v>
      </c>
    </row>
    <row r="45" spans="2:10" ht="12.75">
      <c r="B45" s="67"/>
      <c r="C45" s="67" t="s">
        <v>153</v>
      </c>
      <c r="D45" s="121"/>
      <c r="E45" s="68">
        <v>2004</v>
      </c>
      <c r="F45" s="69">
        <v>850</v>
      </c>
      <c r="G45" s="69"/>
      <c r="H45" s="69"/>
      <c r="I45" s="69"/>
      <c r="J45" s="159">
        <v>450</v>
      </c>
    </row>
    <row r="46" spans="2:10" ht="12.75">
      <c r="B46" s="67">
        <v>13</v>
      </c>
      <c r="C46" s="75" t="s">
        <v>167</v>
      </c>
      <c r="D46" s="121">
        <v>1300</v>
      </c>
      <c r="E46" s="68">
        <v>2005</v>
      </c>
      <c r="F46" s="69"/>
      <c r="G46" s="69"/>
      <c r="H46" s="69"/>
      <c r="I46" s="69"/>
      <c r="J46" s="158" t="s">
        <v>252</v>
      </c>
    </row>
    <row r="47" spans="2:10" ht="12.75">
      <c r="B47" s="72"/>
      <c r="C47" s="72" t="s">
        <v>168</v>
      </c>
      <c r="D47" s="122"/>
      <c r="E47" s="68">
        <v>2006</v>
      </c>
      <c r="F47" s="69"/>
      <c r="G47" s="69"/>
      <c r="H47" s="69"/>
      <c r="I47" s="69"/>
      <c r="J47" s="160" t="s">
        <v>253</v>
      </c>
    </row>
    <row r="48" spans="2:10" ht="12.75">
      <c r="B48" s="67"/>
      <c r="C48" s="67" t="s">
        <v>169</v>
      </c>
      <c r="D48" s="121"/>
      <c r="E48" s="68">
        <v>2004</v>
      </c>
      <c r="F48" s="69">
        <v>950</v>
      </c>
      <c r="G48" s="69"/>
      <c r="H48" s="69"/>
      <c r="I48" s="69"/>
      <c r="J48" s="159">
        <v>350</v>
      </c>
    </row>
    <row r="49" spans="2:10" ht="12.75">
      <c r="B49" s="67">
        <v>14</v>
      </c>
      <c r="C49" s="75" t="s">
        <v>170</v>
      </c>
      <c r="D49" s="121">
        <v>1300</v>
      </c>
      <c r="E49" s="68">
        <v>2005</v>
      </c>
      <c r="F49" s="69"/>
      <c r="G49" s="69"/>
      <c r="H49" s="69"/>
      <c r="I49" s="69"/>
      <c r="J49" s="158" t="s">
        <v>252</v>
      </c>
    </row>
    <row r="50" spans="2:10" ht="12.75">
      <c r="B50" s="72"/>
      <c r="C50" s="72" t="s">
        <v>171</v>
      </c>
      <c r="D50" s="122"/>
      <c r="E50" s="68">
        <v>2006</v>
      </c>
      <c r="F50" s="69"/>
      <c r="G50" s="69"/>
      <c r="H50" s="69"/>
      <c r="I50" s="69"/>
      <c r="J50" s="159" t="s">
        <v>253</v>
      </c>
    </row>
    <row r="51" spans="2:10" ht="12.75">
      <c r="B51" s="66"/>
      <c r="C51" s="125"/>
      <c r="D51" s="121"/>
      <c r="E51" s="126">
        <v>2004</v>
      </c>
      <c r="F51" s="98">
        <f>SUM(F9+F12+F18+F21+F30+F15+F24+F27+F33+F36+F39+F42+F45+F48)</f>
        <v>67800</v>
      </c>
      <c r="G51" s="98">
        <f aca="true" t="shared" si="0" ref="G51:I53">SUM(G9+G12+G18+G21+G30+G15+G24+G27+G33+G36)</f>
        <v>0</v>
      </c>
      <c r="H51" s="98">
        <f t="shared" si="0"/>
        <v>0</v>
      </c>
      <c r="I51" s="206">
        <f t="shared" si="0"/>
        <v>82400</v>
      </c>
      <c r="J51" s="64"/>
    </row>
    <row r="52" spans="2:10" ht="12.75">
      <c r="B52" s="66"/>
      <c r="C52" s="74" t="s">
        <v>20</v>
      </c>
      <c r="D52" s="121">
        <f>SUM(D9:D49)</f>
        <v>170690</v>
      </c>
      <c r="E52" s="126">
        <v>2005</v>
      </c>
      <c r="F52" s="98">
        <f>SUM(F10+F13+F19+F22+F31+F16+F25+F28+F34+F37)</f>
        <v>0</v>
      </c>
      <c r="G52" s="98">
        <f t="shared" si="0"/>
        <v>0</v>
      </c>
      <c r="H52" s="98">
        <f t="shared" si="0"/>
        <v>0</v>
      </c>
      <c r="I52" s="206">
        <f t="shared" si="0"/>
        <v>6000</v>
      </c>
      <c r="J52" s="67"/>
    </row>
    <row r="53" spans="2:10" ht="12.75">
      <c r="B53" s="71"/>
      <c r="C53" s="103"/>
      <c r="D53" s="122"/>
      <c r="E53" s="127">
        <v>2006</v>
      </c>
      <c r="F53" s="98">
        <f>SUM(F11+F14+F20+F23+F32+F17+F26+F29+F35+F38)</f>
        <v>0</v>
      </c>
      <c r="G53" s="98">
        <f t="shared" si="0"/>
        <v>0</v>
      </c>
      <c r="H53" s="98">
        <f t="shared" si="0"/>
        <v>0</v>
      </c>
      <c r="I53" s="206">
        <f t="shared" si="0"/>
        <v>2000</v>
      </c>
      <c r="J53" s="67"/>
    </row>
    <row r="54" spans="2:10" ht="12.75">
      <c r="B54" s="128"/>
      <c r="C54" s="128"/>
      <c r="D54" s="128"/>
      <c r="E54" s="71" t="s">
        <v>20</v>
      </c>
      <c r="F54" s="98">
        <f>SUM(F51:F53)</f>
        <v>67800</v>
      </c>
      <c r="G54" s="98">
        <f>SUM(G51:G53)</f>
        <v>0</v>
      </c>
      <c r="H54" s="98">
        <f>SUM(H51:H53)</f>
        <v>0</v>
      </c>
      <c r="I54" s="206">
        <f>SUM(I51:I53)</f>
        <v>90400</v>
      </c>
      <c r="J54" s="72"/>
    </row>
    <row r="55" spans="2:4" ht="12.75">
      <c r="B55" s="128"/>
      <c r="C55" s="128"/>
      <c r="D55" s="12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9"/>
  <sheetViews>
    <sheetView workbookViewId="0" topLeftCell="D7">
      <selection activeCell="K43" sqref="K43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3" width="29.140625" style="0" customWidth="1"/>
    <col min="4" max="4" width="18.421875" style="0" customWidth="1"/>
    <col min="5" max="5" width="14.00390625" style="0" customWidth="1"/>
    <col min="6" max="6" width="10.28125" style="0" customWidth="1"/>
    <col min="7" max="7" width="11.7109375" style="0" customWidth="1"/>
    <col min="8" max="16384" width="8.8515625" style="0" customWidth="1"/>
  </cols>
  <sheetData>
    <row r="1" spans="2:7" ht="20.25">
      <c r="B1" s="1"/>
      <c r="C1" s="1"/>
      <c r="D1" s="2" t="s">
        <v>172</v>
      </c>
      <c r="E1" s="1"/>
      <c r="F1" s="1"/>
      <c r="G1" s="1"/>
    </row>
    <row r="2" spans="2:7" ht="15.75">
      <c r="B2" s="1"/>
      <c r="C2" s="1"/>
      <c r="D2" s="129"/>
      <c r="E2" s="1"/>
      <c r="F2" s="1"/>
      <c r="G2" s="1"/>
    </row>
    <row r="3" spans="2:7" ht="15.75">
      <c r="B3" s="1"/>
      <c r="C3" s="1"/>
      <c r="D3" s="129"/>
      <c r="E3" s="1"/>
      <c r="F3" s="1"/>
      <c r="G3" s="1"/>
    </row>
    <row r="4" spans="2:7" ht="15.75">
      <c r="B4" s="1"/>
      <c r="C4" s="1"/>
      <c r="D4" s="129"/>
      <c r="E4" s="1"/>
      <c r="F4" s="1"/>
      <c r="G4" s="1"/>
    </row>
    <row r="5" spans="2:7" ht="18.75">
      <c r="B5" s="1"/>
      <c r="C5" s="1"/>
      <c r="D5" s="4" t="s">
        <v>173</v>
      </c>
      <c r="E5" s="1"/>
      <c r="F5" s="1"/>
      <c r="G5" s="1"/>
    </row>
    <row r="6" spans="2:7" ht="15.75">
      <c r="B6" s="1"/>
      <c r="C6" s="1"/>
      <c r="D6" s="129"/>
      <c r="E6" s="1"/>
      <c r="F6" s="1"/>
      <c r="G6" s="1"/>
    </row>
    <row r="7" spans="2:9" ht="12.75">
      <c r="B7" s="1"/>
      <c r="C7" s="1"/>
      <c r="D7" s="1"/>
      <c r="E7" s="1"/>
      <c r="F7" s="1"/>
      <c r="H7" s="1"/>
      <c r="I7" s="1"/>
    </row>
    <row r="11" spans="6:9" ht="12.75">
      <c r="F11" s="130"/>
      <c r="G11" s="6" t="s">
        <v>2</v>
      </c>
      <c r="H11" s="131"/>
      <c r="I11" s="132"/>
    </row>
    <row r="12" spans="2:10" ht="12.75">
      <c r="B12" s="21" t="s">
        <v>3</v>
      </c>
      <c r="C12" s="34" t="s">
        <v>4</v>
      </c>
      <c r="D12" s="21" t="s">
        <v>5</v>
      </c>
      <c r="E12" s="34" t="s">
        <v>6</v>
      </c>
      <c r="F12" s="21" t="s">
        <v>7</v>
      </c>
      <c r="G12" s="21" t="s">
        <v>8</v>
      </c>
      <c r="H12" s="21" t="s">
        <v>9</v>
      </c>
      <c r="I12" s="21" t="s">
        <v>10</v>
      </c>
      <c r="J12" s="133" t="s">
        <v>11</v>
      </c>
    </row>
    <row r="13" spans="2:10" ht="12.75">
      <c r="B13" s="10"/>
      <c r="C13" s="34" t="s">
        <v>174</v>
      </c>
      <c r="D13" s="21"/>
      <c r="E13" s="35">
        <v>2004</v>
      </c>
      <c r="F13" s="134">
        <v>92484</v>
      </c>
      <c r="G13" s="9"/>
      <c r="H13" s="134">
        <v>277453.5</v>
      </c>
      <c r="I13" s="9"/>
      <c r="J13" s="21"/>
    </row>
    <row r="14" spans="2:10" ht="12.75">
      <c r="B14" s="15">
        <v>1</v>
      </c>
      <c r="C14" s="1" t="s">
        <v>175</v>
      </c>
      <c r="D14" s="15">
        <v>369938</v>
      </c>
      <c r="E14" s="35">
        <v>2005</v>
      </c>
      <c r="F14" s="9">
        <v>0</v>
      </c>
      <c r="G14" s="9"/>
      <c r="H14" s="9">
        <v>0</v>
      </c>
      <c r="I14" s="9"/>
      <c r="J14" s="14"/>
    </row>
    <row r="15" spans="2:10" ht="12.75">
      <c r="B15" s="18"/>
      <c r="C15" s="19" t="s">
        <v>176</v>
      </c>
      <c r="D15" s="23"/>
      <c r="E15" s="35">
        <v>2006</v>
      </c>
      <c r="F15" s="9">
        <v>0</v>
      </c>
      <c r="G15" s="9"/>
      <c r="H15" s="9">
        <v>0</v>
      </c>
      <c r="I15" s="9"/>
      <c r="J15" s="23"/>
    </row>
    <row r="16" spans="2:10" ht="12.75">
      <c r="B16" s="10"/>
      <c r="C16" s="34" t="s">
        <v>177</v>
      </c>
      <c r="D16" s="21"/>
      <c r="E16" s="35">
        <v>2004</v>
      </c>
      <c r="F16" s="9"/>
      <c r="G16" s="9"/>
      <c r="H16" s="9"/>
      <c r="I16" s="9"/>
      <c r="J16" s="21"/>
    </row>
    <row r="17" spans="2:10" ht="12.75">
      <c r="B17" s="15">
        <v>2</v>
      </c>
      <c r="C17" s="1" t="s">
        <v>178</v>
      </c>
      <c r="D17" s="15">
        <v>40000</v>
      </c>
      <c r="E17" s="35">
        <v>2005</v>
      </c>
      <c r="F17" s="9">
        <v>5000</v>
      </c>
      <c r="G17" s="9"/>
      <c r="H17" s="9">
        <v>15000</v>
      </c>
      <c r="I17" s="9"/>
      <c r="J17" s="14"/>
    </row>
    <row r="18" spans="2:10" ht="12.75" customHeight="1" hidden="1">
      <c r="B18" s="14"/>
      <c r="C18" s="1"/>
      <c r="D18" s="14"/>
      <c r="E18" s="35">
        <v>2006</v>
      </c>
      <c r="F18" s="9">
        <v>5000</v>
      </c>
      <c r="G18" s="9"/>
      <c r="H18" s="9">
        <v>15000</v>
      </c>
      <c r="I18" s="9"/>
      <c r="J18" s="14"/>
    </row>
    <row r="19" spans="2:10" ht="12.75" customHeight="1" hidden="1">
      <c r="B19" s="135"/>
      <c r="C19" s="109" t="s">
        <v>179</v>
      </c>
      <c r="D19" s="135"/>
      <c r="E19" s="35">
        <v>2004</v>
      </c>
      <c r="F19" s="9"/>
      <c r="G19" s="9"/>
      <c r="H19" s="9"/>
      <c r="I19" s="9"/>
      <c r="J19" s="135"/>
    </row>
    <row r="20" spans="2:10" ht="12.75" customHeight="1" hidden="1">
      <c r="B20" s="14">
        <v>3</v>
      </c>
      <c r="C20" s="1" t="s">
        <v>180</v>
      </c>
      <c r="D20" s="15">
        <v>40000</v>
      </c>
      <c r="E20" s="35">
        <v>2005</v>
      </c>
      <c r="F20" s="9">
        <v>5000</v>
      </c>
      <c r="G20" s="9"/>
      <c r="H20" s="9">
        <v>15000</v>
      </c>
      <c r="I20" s="9"/>
      <c r="J20" s="14"/>
    </row>
    <row r="21" spans="2:10" ht="12.75" customHeight="1" hidden="1">
      <c r="B21" s="136"/>
      <c r="C21" s="112" t="s">
        <v>181</v>
      </c>
      <c r="D21" s="136"/>
      <c r="E21" s="35">
        <v>2006</v>
      </c>
      <c r="F21" s="9">
        <v>5000</v>
      </c>
      <c r="G21" s="9"/>
      <c r="H21" s="9">
        <v>15000</v>
      </c>
      <c r="I21" s="9"/>
      <c r="J21" s="136"/>
    </row>
    <row r="22" spans="2:10" ht="12.75" customHeight="1" hidden="1">
      <c r="B22" s="14"/>
      <c r="C22" s="1"/>
      <c r="D22" s="14"/>
      <c r="E22" s="35">
        <v>2004</v>
      </c>
      <c r="F22" s="9"/>
      <c r="G22" s="9"/>
      <c r="H22" s="9"/>
      <c r="I22" s="9"/>
      <c r="J22" s="14"/>
    </row>
    <row r="23" spans="2:10" ht="12.75" customHeight="1" hidden="1">
      <c r="B23" s="14"/>
      <c r="C23" s="1"/>
      <c r="D23" s="14"/>
      <c r="E23" s="35">
        <v>2005</v>
      </c>
      <c r="F23" s="9"/>
      <c r="G23" s="9"/>
      <c r="H23" s="9"/>
      <c r="I23" s="9"/>
      <c r="J23" s="14"/>
    </row>
    <row r="24" spans="2:10" ht="12.75" customHeight="1" hidden="1">
      <c r="B24" s="14"/>
      <c r="C24" s="1"/>
      <c r="D24" s="14"/>
      <c r="E24" s="35">
        <v>2006</v>
      </c>
      <c r="F24" s="9"/>
      <c r="G24" s="9"/>
      <c r="H24" s="9"/>
      <c r="I24" s="9"/>
      <c r="J24" s="14"/>
    </row>
    <row r="25" spans="2:10" ht="12.75" customHeight="1" hidden="1">
      <c r="B25" s="135"/>
      <c r="C25" s="109"/>
      <c r="D25" s="135"/>
      <c r="E25" s="35">
        <v>2004</v>
      </c>
      <c r="F25" s="9"/>
      <c r="G25" s="9"/>
      <c r="H25" s="9"/>
      <c r="I25" s="9"/>
      <c r="J25" s="135"/>
    </row>
    <row r="26" spans="2:10" ht="12.75" customHeight="1" hidden="1">
      <c r="B26" s="14"/>
      <c r="C26" s="1"/>
      <c r="D26" s="14"/>
      <c r="E26" s="35">
        <v>2005</v>
      </c>
      <c r="F26" s="9"/>
      <c r="G26" s="9"/>
      <c r="H26" s="9"/>
      <c r="I26" s="9"/>
      <c r="J26" s="14"/>
    </row>
    <row r="27" spans="2:10" ht="12.75" customHeight="1" hidden="1">
      <c r="B27" s="136"/>
      <c r="C27" s="112"/>
      <c r="D27" s="136"/>
      <c r="E27" s="35">
        <v>2006</v>
      </c>
      <c r="F27" s="9"/>
      <c r="G27" s="9"/>
      <c r="H27" s="9"/>
      <c r="I27" s="9"/>
      <c r="J27" s="136"/>
    </row>
    <row r="28" spans="2:10" ht="12.75" customHeight="1" hidden="1">
      <c r="B28" s="14"/>
      <c r="C28" s="1"/>
      <c r="D28" s="14"/>
      <c r="E28" s="35">
        <v>2004</v>
      </c>
      <c r="F28" s="9"/>
      <c r="G28" s="9"/>
      <c r="H28" s="9"/>
      <c r="I28" s="9"/>
      <c r="J28" s="14"/>
    </row>
    <row r="29" spans="2:10" ht="12.75" customHeight="1" hidden="1">
      <c r="B29" s="14"/>
      <c r="C29" s="1"/>
      <c r="D29" s="14"/>
      <c r="E29" s="35">
        <v>2005</v>
      </c>
      <c r="F29" s="9"/>
      <c r="G29" s="9"/>
      <c r="H29" s="9"/>
      <c r="I29" s="9"/>
      <c r="J29" s="14"/>
    </row>
    <row r="30" spans="2:10" ht="12.75" customHeight="1" hidden="1">
      <c r="B30" s="14"/>
      <c r="C30" s="1"/>
      <c r="D30" s="14"/>
      <c r="E30" s="35">
        <v>2006</v>
      </c>
      <c r="F30" s="9"/>
      <c r="G30" s="9"/>
      <c r="H30" s="9"/>
      <c r="I30" s="9"/>
      <c r="J30" s="14"/>
    </row>
    <row r="31" spans="2:10" ht="12.75" customHeight="1" hidden="1">
      <c r="B31" s="135"/>
      <c r="C31" s="109"/>
      <c r="D31" s="135"/>
      <c r="E31" s="35">
        <v>2004</v>
      </c>
      <c r="F31" s="9"/>
      <c r="G31" s="9"/>
      <c r="H31" s="9"/>
      <c r="I31" s="9"/>
      <c r="J31" s="135"/>
    </row>
    <row r="32" spans="2:10" ht="12.75" customHeight="1" hidden="1">
      <c r="B32" s="14"/>
      <c r="C32" s="1"/>
      <c r="D32" s="14"/>
      <c r="E32" s="35">
        <v>2005</v>
      </c>
      <c r="F32" s="9"/>
      <c r="G32" s="9"/>
      <c r="H32" s="9"/>
      <c r="I32" s="9"/>
      <c r="J32" s="14"/>
    </row>
    <row r="33" spans="2:10" ht="12.75" customHeight="1" hidden="1">
      <c r="B33" s="136"/>
      <c r="C33" s="112"/>
      <c r="D33" s="136"/>
      <c r="E33" s="35">
        <v>2006</v>
      </c>
      <c r="F33" s="9"/>
      <c r="G33" s="9"/>
      <c r="H33" s="9"/>
      <c r="I33" s="9"/>
      <c r="J33" s="136"/>
    </row>
    <row r="34" spans="2:10" ht="12.75" customHeight="1" hidden="1">
      <c r="B34" s="14"/>
      <c r="C34" s="1"/>
      <c r="D34" s="14"/>
      <c r="E34" s="35">
        <v>2004</v>
      </c>
      <c r="F34" s="9"/>
      <c r="G34" s="9"/>
      <c r="H34" s="9"/>
      <c r="I34" s="9"/>
      <c r="J34" s="14"/>
    </row>
    <row r="35" spans="2:10" ht="12.75" customHeight="1" hidden="1">
      <c r="B35" s="14"/>
      <c r="C35" s="1"/>
      <c r="D35" s="14"/>
      <c r="E35" s="35">
        <v>2005</v>
      </c>
      <c r="F35" s="9"/>
      <c r="G35" s="9"/>
      <c r="H35" s="9"/>
      <c r="I35" s="9"/>
      <c r="J35" s="14"/>
    </row>
    <row r="36" spans="2:10" ht="12.75" customHeight="1" hidden="1">
      <c r="B36" s="14"/>
      <c r="C36" s="1"/>
      <c r="D36" s="14"/>
      <c r="E36" s="35">
        <v>2006</v>
      </c>
      <c r="F36" s="9"/>
      <c r="G36" s="9"/>
      <c r="H36" s="9"/>
      <c r="I36" s="9"/>
      <c r="J36" s="14"/>
    </row>
    <row r="37" spans="2:10" ht="12.75" customHeight="1" hidden="1">
      <c r="B37" s="135"/>
      <c r="C37" s="109"/>
      <c r="D37" s="135"/>
      <c r="E37" s="35">
        <v>2004</v>
      </c>
      <c r="F37" s="9"/>
      <c r="G37" s="9"/>
      <c r="H37" s="9"/>
      <c r="I37" s="9"/>
      <c r="J37" s="135"/>
    </row>
    <row r="38" spans="2:10" ht="12.75" customHeight="1" hidden="1">
      <c r="B38" s="14"/>
      <c r="C38" s="1"/>
      <c r="D38" s="14"/>
      <c r="E38" s="35">
        <v>2005</v>
      </c>
      <c r="F38" s="9"/>
      <c r="G38" s="9"/>
      <c r="H38" s="9"/>
      <c r="I38" s="9"/>
      <c r="J38" s="14"/>
    </row>
    <row r="39" spans="2:10" ht="12.75">
      <c r="B39" s="23"/>
      <c r="C39" s="19"/>
      <c r="D39" s="23"/>
      <c r="E39" s="35">
        <v>2006</v>
      </c>
      <c r="F39" s="9">
        <v>5000</v>
      </c>
      <c r="G39" s="9"/>
      <c r="H39" s="9">
        <v>15000</v>
      </c>
      <c r="I39" s="9"/>
      <c r="J39" s="23"/>
    </row>
    <row r="40" spans="2:10" ht="12.75">
      <c r="B40" s="21"/>
      <c r="C40" s="21" t="s">
        <v>179</v>
      </c>
      <c r="D40" s="21"/>
      <c r="E40" s="35">
        <v>2004</v>
      </c>
      <c r="F40" s="9"/>
      <c r="G40" s="9"/>
      <c r="H40" s="9"/>
      <c r="I40" s="9"/>
      <c r="J40" s="21"/>
    </row>
    <row r="41" spans="2:10" ht="12.75">
      <c r="B41" s="15">
        <v>3</v>
      </c>
      <c r="C41" s="14" t="s">
        <v>182</v>
      </c>
      <c r="D41" s="15">
        <v>40000</v>
      </c>
      <c r="E41" s="35">
        <v>2005</v>
      </c>
      <c r="F41" s="9">
        <v>5000</v>
      </c>
      <c r="G41" s="9"/>
      <c r="H41" s="9">
        <v>15000</v>
      </c>
      <c r="I41" s="9"/>
      <c r="J41" s="14"/>
    </row>
    <row r="42" spans="2:10" ht="12.75">
      <c r="B42" s="23"/>
      <c r="C42" s="23" t="s">
        <v>181</v>
      </c>
      <c r="D42" s="23"/>
      <c r="E42" s="35">
        <v>2006</v>
      </c>
      <c r="F42" s="9">
        <v>5000</v>
      </c>
      <c r="G42" s="9"/>
      <c r="H42" s="9">
        <v>15000</v>
      </c>
      <c r="I42" s="9"/>
      <c r="J42" s="162"/>
    </row>
    <row r="43" spans="2:10" ht="12.75">
      <c r="B43" s="21"/>
      <c r="C43" s="34"/>
      <c r="D43" s="21"/>
      <c r="E43" s="137">
        <v>2004</v>
      </c>
      <c r="F43" s="31">
        <f>SUM(F13+F16+F40)</f>
        <v>92484</v>
      </c>
      <c r="G43" s="31">
        <f>SUM(G13+G16)</f>
        <v>0</v>
      </c>
      <c r="H43" s="138">
        <f>SUM(H13+H16+H40)</f>
        <v>277453.5</v>
      </c>
      <c r="I43" s="199">
        <f>SUM(I13+I16)</f>
        <v>0</v>
      </c>
      <c r="J43" s="165"/>
    </row>
    <row r="44" spans="2:10" ht="12.75" customHeight="1" hidden="1">
      <c r="B44" s="14"/>
      <c r="C44" s="1"/>
      <c r="D44" s="14"/>
      <c r="E44" s="35">
        <v>2005</v>
      </c>
      <c r="F44" s="9"/>
      <c r="G44" s="9"/>
      <c r="H44" s="134"/>
      <c r="I44" s="161"/>
      <c r="J44" s="168"/>
    </row>
    <row r="45" spans="2:10" ht="12.75" customHeight="1" hidden="1">
      <c r="B45" s="23"/>
      <c r="C45" s="19"/>
      <c r="D45" s="23"/>
      <c r="E45" s="35">
        <v>2006</v>
      </c>
      <c r="F45" s="9"/>
      <c r="G45" s="9"/>
      <c r="H45" s="134"/>
      <c r="I45" s="161"/>
      <c r="J45" s="168"/>
    </row>
    <row r="46" spans="2:10" ht="12.75" customHeight="1" hidden="1">
      <c r="B46" s="14"/>
      <c r="C46" s="1"/>
      <c r="D46" s="14"/>
      <c r="E46" s="52">
        <v>2004</v>
      </c>
      <c r="F46" s="29">
        <f>SUM(F13+F16+F22+F25+F34+F19+F28+F31+F37+F43)</f>
        <v>184968</v>
      </c>
      <c r="G46" s="29">
        <f>SUM(G13+G16+G22+G25+G34+G19+G28+G31+G37+G43)</f>
        <v>0</v>
      </c>
      <c r="H46" s="139">
        <f>SUM(H13+H16+H22+H25+H34+H19+H28+H31+H37+H43)</f>
        <v>554907</v>
      </c>
      <c r="I46" s="198">
        <f>SUM(I13+I16+I22+I25+I34+I19+I28+I31+I37+I43)</f>
        <v>0</v>
      </c>
      <c r="J46" s="168"/>
    </row>
    <row r="47" spans="2:10" ht="12.75">
      <c r="B47" s="14"/>
      <c r="C47" s="114" t="s">
        <v>20</v>
      </c>
      <c r="D47" s="106">
        <f>SUM(D14+D17+D41)</f>
        <v>449938</v>
      </c>
      <c r="E47" s="52">
        <v>2005</v>
      </c>
      <c r="F47" s="31">
        <f>SUM(F17+F20+F44)</f>
        <v>10000</v>
      </c>
      <c r="G47" s="29">
        <f>SUM(G14+G17+G23+G26+G35+G20+G29+G32+G38+G44)</f>
        <v>0</v>
      </c>
      <c r="H47" s="139">
        <f>SUM(H14+H17+H23+H26+H35+H20+H29+H32+H38+H44)</f>
        <v>30000</v>
      </c>
      <c r="I47" s="198">
        <f>SUM(I14+I17+I23+I26+I35+I20+I29+I32+I38+I44)</f>
        <v>0</v>
      </c>
      <c r="J47" s="168"/>
    </row>
    <row r="48" spans="2:10" ht="12.75">
      <c r="B48" s="23"/>
      <c r="C48" s="19"/>
      <c r="D48" s="23"/>
      <c r="E48" s="52">
        <v>2006</v>
      </c>
      <c r="F48" s="31">
        <f>SUM(F18+F21+F45)</f>
        <v>10000</v>
      </c>
      <c r="G48" s="29">
        <f>SUM(G15+G18+G24+G27+G36+G21+G30+G33+G39+G45)</f>
        <v>0</v>
      </c>
      <c r="H48" s="139">
        <f>SUM(H15+H39+H42)</f>
        <v>30000</v>
      </c>
      <c r="I48" s="198">
        <f>SUM(I15+I18+I24+I27+I36+I21+I30+I33+I39+I45)</f>
        <v>0</v>
      </c>
      <c r="J48" s="168"/>
    </row>
    <row r="49" spans="2:13" ht="12.75">
      <c r="B49" s="1"/>
      <c r="C49" s="1"/>
      <c r="D49" s="1"/>
      <c r="E49" s="31" t="s">
        <v>20</v>
      </c>
      <c r="F49" s="31">
        <f>SUM(F43+F47+F48)</f>
        <v>112484</v>
      </c>
      <c r="G49" s="31">
        <f>SUM(G43+G47+G48)</f>
        <v>0</v>
      </c>
      <c r="H49" s="138">
        <f>SUM(H43+H47+H48)</f>
        <v>337453.5</v>
      </c>
      <c r="I49" s="199">
        <f>SUM(I43+I47+I48)</f>
        <v>0</v>
      </c>
      <c r="J49" s="201"/>
      <c r="M49" s="44"/>
    </row>
  </sheetData>
  <printOptions/>
  <pageMargins left="0.7875" right="0.7875" top="0.7875" bottom="0.7875" header="0.5" footer="0.5"/>
  <pageSetup cellComments="asDisplayed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4"/>
  <sheetViews>
    <sheetView workbookViewId="0" topLeftCell="A5">
      <selection activeCell="D42" sqref="A42:D43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4" width="20.7109375" style="0" customWidth="1"/>
    <col min="5" max="5" width="14.00390625" style="0" customWidth="1"/>
    <col min="6" max="6" width="10.28125" style="0" customWidth="1"/>
    <col min="7" max="7" width="11.7109375" style="0" customWidth="1"/>
    <col min="8" max="16384" width="8.8515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8.25" customHeight="1">
      <c r="B2" s="1"/>
      <c r="C2" s="1"/>
      <c r="D2" s="1"/>
      <c r="E2" s="1"/>
      <c r="F2" s="1"/>
      <c r="G2" s="1"/>
    </row>
    <row r="3" spans="2:7" ht="28.5" customHeight="1">
      <c r="B3" s="1"/>
      <c r="C3" s="1"/>
      <c r="D3" s="269" t="s">
        <v>183</v>
      </c>
      <c r="E3" s="270"/>
      <c r="F3" s="270"/>
      <c r="G3" s="271"/>
    </row>
    <row r="4" spans="2:7" ht="12.75">
      <c r="B4" s="1"/>
      <c r="C4" s="1"/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9" ht="12.75">
      <c r="B7" s="1"/>
      <c r="C7" s="1"/>
      <c r="D7" s="1"/>
      <c r="E7" s="1"/>
      <c r="F7" s="5"/>
      <c r="G7" s="6" t="s">
        <v>2</v>
      </c>
      <c r="H7" s="6"/>
      <c r="I7" s="7"/>
    </row>
    <row r="8" spans="2:10" ht="12.75">
      <c r="B8" s="10" t="s">
        <v>3</v>
      </c>
      <c r="C8" s="34" t="s">
        <v>4</v>
      </c>
      <c r="D8" s="21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133" t="s">
        <v>11</v>
      </c>
    </row>
    <row r="9" spans="2:10" ht="12.75">
      <c r="B9" s="10"/>
      <c r="C9" s="34" t="s">
        <v>184</v>
      </c>
      <c r="D9" s="21"/>
      <c r="E9" s="35">
        <v>2004</v>
      </c>
      <c r="F9" s="9"/>
      <c r="G9" s="9"/>
      <c r="H9" s="9"/>
      <c r="I9" s="9"/>
      <c r="J9" s="133"/>
    </row>
    <row r="10" spans="2:10" ht="12.75">
      <c r="B10" s="15">
        <v>1</v>
      </c>
      <c r="C10" s="1" t="s">
        <v>185</v>
      </c>
      <c r="D10" s="15">
        <v>50000</v>
      </c>
      <c r="E10" s="35">
        <v>2005</v>
      </c>
      <c r="F10" s="9">
        <v>50000</v>
      </c>
      <c r="G10" s="9"/>
      <c r="H10" s="9"/>
      <c r="I10" s="9"/>
      <c r="J10" s="140"/>
    </row>
    <row r="11" spans="2:10" ht="12.75">
      <c r="B11" s="18"/>
      <c r="C11" s="19" t="s">
        <v>186</v>
      </c>
      <c r="D11" s="23"/>
      <c r="E11" s="35">
        <v>2006</v>
      </c>
      <c r="F11" s="9"/>
      <c r="G11" s="9"/>
      <c r="H11" s="9"/>
      <c r="I11" s="9"/>
      <c r="J11" s="141"/>
    </row>
    <row r="12" spans="2:10" ht="12.75">
      <c r="B12" s="142"/>
      <c r="C12" s="21" t="s">
        <v>187</v>
      </c>
      <c r="D12" s="133"/>
      <c r="E12" s="35">
        <v>2004</v>
      </c>
      <c r="F12" s="9"/>
      <c r="G12" s="9"/>
      <c r="H12" s="9"/>
      <c r="I12" s="9"/>
      <c r="J12" s="21"/>
    </row>
    <row r="13" spans="2:10" ht="12.75">
      <c r="B13" s="143">
        <v>2</v>
      </c>
      <c r="C13" s="14" t="s">
        <v>188</v>
      </c>
      <c r="D13" s="144">
        <v>1000000</v>
      </c>
      <c r="E13" s="35">
        <v>2005</v>
      </c>
      <c r="F13" s="9"/>
      <c r="G13" s="9"/>
      <c r="H13" s="9"/>
      <c r="I13" s="9"/>
      <c r="J13" s="14"/>
    </row>
    <row r="14" spans="2:10" ht="13.5" customHeight="1">
      <c r="B14" s="143"/>
      <c r="C14" s="14" t="s">
        <v>189</v>
      </c>
      <c r="D14" s="140"/>
      <c r="E14" s="35">
        <v>2006</v>
      </c>
      <c r="F14" s="9">
        <v>125000</v>
      </c>
      <c r="G14" s="9"/>
      <c r="H14" s="9">
        <v>375000</v>
      </c>
      <c r="I14" s="9"/>
      <c r="J14" s="14"/>
    </row>
    <row r="15" spans="2:10" ht="12.75" customHeight="1" hidden="1">
      <c r="B15" s="143"/>
      <c r="C15" s="14"/>
      <c r="D15" s="140"/>
      <c r="E15" s="35">
        <v>2004</v>
      </c>
      <c r="F15" s="9"/>
      <c r="G15" s="9"/>
      <c r="H15" s="9"/>
      <c r="I15" s="9"/>
      <c r="J15" s="14"/>
    </row>
    <row r="16" spans="2:10" ht="12.75" customHeight="1" hidden="1">
      <c r="B16" s="143"/>
      <c r="C16" s="14"/>
      <c r="D16" s="140"/>
      <c r="E16" s="35">
        <v>2005</v>
      </c>
      <c r="F16" s="9"/>
      <c r="G16" s="9"/>
      <c r="H16" s="9"/>
      <c r="I16" s="9"/>
      <c r="J16" s="14"/>
    </row>
    <row r="17" spans="2:10" ht="12.75" customHeight="1" hidden="1">
      <c r="B17" s="143"/>
      <c r="C17" s="14"/>
      <c r="D17" s="140"/>
      <c r="E17" s="35">
        <v>2006</v>
      </c>
      <c r="F17" s="9"/>
      <c r="G17" s="9"/>
      <c r="H17" s="9"/>
      <c r="I17" s="9"/>
      <c r="J17" s="14"/>
    </row>
    <row r="18" spans="2:10" ht="12.75" customHeight="1" hidden="1">
      <c r="B18" s="143"/>
      <c r="C18" s="14"/>
      <c r="D18" s="140"/>
      <c r="E18" s="35">
        <v>2004</v>
      </c>
      <c r="F18" s="9"/>
      <c r="G18" s="9"/>
      <c r="H18" s="9"/>
      <c r="I18" s="9"/>
      <c r="J18" s="14"/>
    </row>
    <row r="19" spans="2:10" ht="12.75" customHeight="1" hidden="1">
      <c r="B19" s="143"/>
      <c r="C19" s="14"/>
      <c r="D19" s="140"/>
      <c r="E19" s="35">
        <v>2005</v>
      </c>
      <c r="F19" s="9"/>
      <c r="G19" s="9"/>
      <c r="H19" s="9"/>
      <c r="I19" s="9"/>
      <c r="J19" s="14"/>
    </row>
    <row r="20" spans="2:10" ht="12.75" customHeight="1" hidden="1">
      <c r="B20" s="143"/>
      <c r="C20" s="14"/>
      <c r="D20" s="140"/>
      <c r="E20" s="35">
        <v>2006</v>
      </c>
      <c r="F20" s="9"/>
      <c r="G20" s="9"/>
      <c r="H20" s="9"/>
      <c r="I20" s="9"/>
      <c r="J20" s="14"/>
    </row>
    <row r="21" spans="2:10" ht="12.75" customHeight="1" hidden="1">
      <c r="B21" s="143"/>
      <c r="C21" s="14"/>
      <c r="D21" s="140"/>
      <c r="E21" s="35">
        <v>2004</v>
      </c>
      <c r="F21" s="9"/>
      <c r="G21" s="9"/>
      <c r="H21" s="9"/>
      <c r="I21" s="9"/>
      <c r="J21" s="14"/>
    </row>
    <row r="22" spans="2:10" ht="12.75" customHeight="1" hidden="1">
      <c r="B22" s="143"/>
      <c r="C22" s="14"/>
      <c r="D22" s="140"/>
      <c r="E22" s="35">
        <v>2005</v>
      </c>
      <c r="F22" s="9"/>
      <c r="G22" s="9"/>
      <c r="H22" s="9"/>
      <c r="I22" s="9"/>
      <c r="J22" s="14"/>
    </row>
    <row r="23" spans="2:10" ht="12.75" customHeight="1" hidden="1">
      <c r="B23" s="143"/>
      <c r="C23" s="14"/>
      <c r="D23" s="140"/>
      <c r="E23" s="35">
        <v>2006</v>
      </c>
      <c r="F23" s="9"/>
      <c r="G23" s="9"/>
      <c r="H23" s="9"/>
      <c r="I23" s="9"/>
      <c r="J23" s="14"/>
    </row>
    <row r="24" spans="2:10" ht="12.75" customHeight="1" hidden="1">
      <c r="B24" s="143"/>
      <c r="C24" s="14"/>
      <c r="D24" s="140"/>
      <c r="E24" s="35">
        <v>2004</v>
      </c>
      <c r="F24" s="9"/>
      <c r="G24" s="9"/>
      <c r="H24" s="9"/>
      <c r="I24" s="9"/>
      <c r="J24" s="14"/>
    </row>
    <row r="25" spans="2:10" ht="12.75" customHeight="1" hidden="1">
      <c r="B25" s="143"/>
      <c r="C25" s="14"/>
      <c r="D25" s="140"/>
      <c r="E25" s="35">
        <v>2005</v>
      </c>
      <c r="F25" s="9"/>
      <c r="G25" s="9"/>
      <c r="H25" s="9"/>
      <c r="I25" s="9"/>
      <c r="J25" s="14"/>
    </row>
    <row r="26" spans="2:10" ht="12.75" customHeight="1" hidden="1">
      <c r="B26" s="143"/>
      <c r="C26" s="14"/>
      <c r="D26" s="140"/>
      <c r="E26" s="35">
        <v>2006</v>
      </c>
      <c r="F26" s="9"/>
      <c r="G26" s="9"/>
      <c r="H26" s="9"/>
      <c r="I26" s="9"/>
      <c r="J26" s="14"/>
    </row>
    <row r="27" spans="2:10" ht="12.75" customHeight="1" hidden="1">
      <c r="B27" s="143"/>
      <c r="C27" s="14"/>
      <c r="D27" s="140"/>
      <c r="E27" s="35">
        <v>2004</v>
      </c>
      <c r="F27" s="9"/>
      <c r="G27" s="9"/>
      <c r="H27" s="9"/>
      <c r="I27" s="9"/>
      <c r="J27" s="14"/>
    </row>
    <row r="28" spans="2:10" ht="12.75" customHeight="1" hidden="1">
      <c r="B28" s="143"/>
      <c r="C28" s="14"/>
      <c r="D28" s="140"/>
      <c r="E28" s="35">
        <v>2005</v>
      </c>
      <c r="F28" s="9"/>
      <c r="G28" s="9"/>
      <c r="H28" s="9"/>
      <c r="I28" s="9"/>
      <c r="J28" s="14"/>
    </row>
    <row r="29" spans="2:10" ht="12.75" customHeight="1" hidden="1">
      <c r="B29" s="143"/>
      <c r="C29" s="14"/>
      <c r="D29" s="140"/>
      <c r="E29" s="35">
        <v>2006</v>
      </c>
      <c r="F29" s="9"/>
      <c r="G29" s="9"/>
      <c r="H29" s="9"/>
      <c r="I29" s="9"/>
      <c r="J29" s="14"/>
    </row>
    <row r="30" spans="2:10" ht="12.75" customHeight="1" hidden="1">
      <c r="B30" s="143"/>
      <c r="C30" s="14"/>
      <c r="D30" s="140"/>
      <c r="E30" s="35">
        <v>2004</v>
      </c>
      <c r="F30" s="9"/>
      <c r="G30" s="9"/>
      <c r="H30" s="9"/>
      <c r="I30" s="9"/>
      <c r="J30" s="14"/>
    </row>
    <row r="31" spans="2:10" ht="12.75" customHeight="1" hidden="1">
      <c r="B31" s="143"/>
      <c r="C31" s="14"/>
      <c r="D31" s="140"/>
      <c r="E31" s="35">
        <v>2005</v>
      </c>
      <c r="F31" s="9"/>
      <c r="G31" s="9"/>
      <c r="H31" s="9"/>
      <c r="I31" s="9"/>
      <c r="J31" s="14"/>
    </row>
    <row r="32" spans="2:10" ht="12.75" customHeight="1" hidden="1">
      <c r="B32" s="143"/>
      <c r="C32" s="14"/>
      <c r="D32" s="140"/>
      <c r="E32" s="35">
        <v>2006</v>
      </c>
      <c r="F32" s="9"/>
      <c r="G32" s="9"/>
      <c r="H32" s="9"/>
      <c r="I32" s="9"/>
      <c r="J32" s="14"/>
    </row>
    <row r="33" spans="2:10" ht="12.75" customHeight="1" hidden="1">
      <c r="B33" s="143"/>
      <c r="C33" s="14"/>
      <c r="D33" s="140"/>
      <c r="E33" s="35">
        <v>2004</v>
      </c>
      <c r="F33" s="9"/>
      <c r="G33" s="9"/>
      <c r="H33" s="9"/>
      <c r="I33" s="9"/>
      <c r="J33" s="14"/>
    </row>
    <row r="34" spans="2:10" ht="12.75" customHeight="1" hidden="1">
      <c r="B34" s="143"/>
      <c r="C34" s="14"/>
      <c r="D34" s="140"/>
      <c r="E34" s="35">
        <v>2005</v>
      </c>
      <c r="F34" s="9"/>
      <c r="G34" s="9"/>
      <c r="H34" s="9"/>
      <c r="I34" s="9"/>
      <c r="J34" s="14"/>
    </row>
    <row r="35" spans="2:10" ht="12.75" customHeight="1" hidden="1">
      <c r="B35" s="143"/>
      <c r="C35" s="14"/>
      <c r="D35" s="140"/>
      <c r="E35" s="35">
        <v>2006</v>
      </c>
      <c r="F35" s="9"/>
      <c r="G35" s="9"/>
      <c r="H35" s="9"/>
      <c r="I35" s="9"/>
      <c r="J35" s="14"/>
    </row>
    <row r="36" spans="2:10" ht="12.75" customHeight="1" hidden="1">
      <c r="B36" s="143"/>
      <c r="C36" s="14"/>
      <c r="D36" s="140"/>
      <c r="E36" s="35">
        <v>2004</v>
      </c>
      <c r="F36" s="9"/>
      <c r="G36" s="9"/>
      <c r="H36" s="9"/>
      <c r="I36" s="9"/>
      <c r="J36" s="14"/>
    </row>
    <row r="37" spans="2:10" ht="12.75" customHeight="1" hidden="1">
      <c r="B37" s="143"/>
      <c r="C37" s="14"/>
      <c r="D37" s="140"/>
      <c r="E37" s="35">
        <v>2005</v>
      </c>
      <c r="F37" s="9"/>
      <c r="G37" s="9"/>
      <c r="H37" s="9"/>
      <c r="I37" s="9"/>
      <c r="J37" s="14"/>
    </row>
    <row r="38" spans="2:10" ht="12.75" customHeight="1" hidden="1">
      <c r="B38" s="143"/>
      <c r="C38" s="14"/>
      <c r="D38" s="140"/>
      <c r="E38" s="35">
        <v>2006</v>
      </c>
      <c r="F38" s="9"/>
      <c r="G38" s="9"/>
      <c r="H38" s="9"/>
      <c r="I38" s="9"/>
      <c r="J38" s="14"/>
    </row>
    <row r="39" spans="2:10" ht="13.5" customHeight="1">
      <c r="B39" s="115"/>
      <c r="C39" s="23"/>
      <c r="D39" s="141"/>
      <c r="E39" s="35">
        <v>2007</v>
      </c>
      <c r="F39" s="9">
        <v>125000</v>
      </c>
      <c r="G39" s="9"/>
      <c r="H39" s="9">
        <v>375000</v>
      </c>
      <c r="I39" s="9"/>
      <c r="J39" s="23"/>
    </row>
    <row r="40" spans="2:10" ht="12.75">
      <c r="B40" s="10"/>
      <c r="C40" s="21"/>
      <c r="D40" s="21"/>
      <c r="E40" s="52">
        <v>2004</v>
      </c>
      <c r="F40" s="29">
        <f aca="true" t="shared" si="0" ref="F40:I42">SUM(F9+F12+F18+F21+F30+F15+F24+F27+F33+F36)</f>
        <v>0</v>
      </c>
      <c r="G40" s="29">
        <f t="shared" si="0"/>
        <v>0</v>
      </c>
      <c r="H40" s="29">
        <f t="shared" si="0"/>
        <v>0</v>
      </c>
      <c r="I40" s="29">
        <f t="shared" si="0"/>
        <v>0</v>
      </c>
      <c r="J40" s="21"/>
    </row>
    <row r="41" spans="2:10" ht="12.75">
      <c r="B41" s="15"/>
      <c r="C41" s="145" t="s">
        <v>20</v>
      </c>
      <c r="D41" s="106">
        <f>SUM(D9:D38)</f>
        <v>1050000</v>
      </c>
      <c r="E41" s="52">
        <v>2005</v>
      </c>
      <c r="F41" s="29">
        <f t="shared" si="0"/>
        <v>50000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14"/>
    </row>
    <row r="42" spans="2:10" ht="12.75">
      <c r="B42" s="15"/>
      <c r="C42" s="14"/>
      <c r="D42" s="14"/>
      <c r="E42" s="52">
        <v>2006</v>
      </c>
      <c r="F42" s="29">
        <f t="shared" si="0"/>
        <v>125000</v>
      </c>
      <c r="G42" s="29">
        <f t="shared" si="0"/>
        <v>0</v>
      </c>
      <c r="H42" s="29">
        <f t="shared" si="0"/>
        <v>375000</v>
      </c>
      <c r="I42" s="29">
        <f t="shared" si="0"/>
        <v>0</v>
      </c>
      <c r="J42" s="14"/>
    </row>
    <row r="43" spans="2:10" ht="12.75">
      <c r="B43" s="18"/>
      <c r="C43" s="23"/>
      <c r="D43" s="23"/>
      <c r="E43" s="52">
        <v>2007</v>
      </c>
      <c r="F43" s="29">
        <f>SUM(F39)</f>
        <v>125000</v>
      </c>
      <c r="G43" s="29">
        <f>SUM(G39)</f>
        <v>0</v>
      </c>
      <c r="H43" s="29">
        <f>SUM(H39)</f>
        <v>375000</v>
      </c>
      <c r="I43" s="29">
        <f>SUM(I39)</f>
        <v>0</v>
      </c>
      <c r="J43" s="23"/>
    </row>
    <row r="44" spans="2:9" ht="12.75">
      <c r="B44" s="1"/>
      <c r="C44" s="1"/>
      <c r="D44" s="1"/>
      <c r="E44" s="31" t="s">
        <v>19</v>
      </c>
      <c r="F44" s="31">
        <f>SUM(F40:F43)</f>
        <v>300000</v>
      </c>
      <c r="G44" s="31">
        <f>SUM(G40:G43)</f>
        <v>0</v>
      </c>
      <c r="H44" s="31">
        <f>SUM(H40:H43)</f>
        <v>750000</v>
      </c>
      <c r="I44" s="31">
        <f>SUM(I40:I43)</f>
        <v>0</v>
      </c>
    </row>
  </sheetData>
  <mergeCells count="1">
    <mergeCell ref="D3:G3"/>
  </mergeCells>
  <printOptions/>
  <pageMargins left="0.7875" right="0.7875" top="0.7875" bottom="0.7875" header="0.5" footer="0.5"/>
  <pageSetup cellComments="asDisplayed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D1">
      <selection activeCell="C45" sqref="C45"/>
    </sheetView>
  </sheetViews>
  <sheetFormatPr defaultColWidth="9.140625" defaultRowHeight="12.75"/>
  <cols>
    <col min="1" max="1" width="7.140625" style="0" customWidth="1"/>
    <col min="2" max="2" width="3.57421875" style="0" customWidth="1"/>
    <col min="3" max="3" width="26.57421875" style="0" customWidth="1"/>
    <col min="4" max="4" width="20.7109375" style="0" customWidth="1"/>
    <col min="5" max="5" width="14.00390625" style="0" customWidth="1"/>
    <col min="6" max="6" width="10.28125" style="0" customWidth="1"/>
    <col min="7" max="7" width="11.7109375" style="0" customWidth="1"/>
    <col min="8" max="16384" width="8.8515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10" ht="15.75">
      <c r="A4" s="1"/>
      <c r="B4" s="1"/>
      <c r="C4" s="1"/>
      <c r="D4" s="272" t="s">
        <v>190</v>
      </c>
      <c r="E4" s="272"/>
      <c r="F4" s="272"/>
      <c r="G4" s="272"/>
      <c r="H4" s="272"/>
      <c r="I4" s="1"/>
      <c r="J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9" ht="12.75">
      <c r="A7" s="1"/>
      <c r="B7" s="1"/>
      <c r="C7" s="1"/>
      <c r="D7" s="1"/>
      <c r="E7" s="1"/>
      <c r="F7" s="5"/>
      <c r="G7" s="6" t="s">
        <v>2</v>
      </c>
      <c r="H7" s="6"/>
      <c r="I7" s="7"/>
    </row>
    <row r="8" spans="1:10" ht="12.75">
      <c r="A8" s="1"/>
      <c r="B8" s="21" t="s">
        <v>3</v>
      </c>
      <c r="C8" s="34" t="s">
        <v>4</v>
      </c>
      <c r="D8" s="10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133" t="s">
        <v>11</v>
      </c>
    </row>
    <row r="9" spans="1:10" ht="12.75">
      <c r="A9" s="1"/>
      <c r="B9" s="10"/>
      <c r="C9" s="34" t="s">
        <v>191</v>
      </c>
      <c r="D9" s="10"/>
      <c r="E9" s="35">
        <v>2004</v>
      </c>
      <c r="F9" s="9">
        <v>20000</v>
      </c>
      <c r="G9" s="9"/>
      <c r="H9" s="9"/>
      <c r="I9" s="9"/>
      <c r="J9" s="21"/>
    </row>
    <row r="10" spans="1:10" ht="12.75">
      <c r="A10" s="1"/>
      <c r="B10" s="15">
        <v>1</v>
      </c>
      <c r="C10" s="1" t="s">
        <v>192</v>
      </c>
      <c r="D10" s="15">
        <v>40000</v>
      </c>
      <c r="E10" s="35">
        <v>2005</v>
      </c>
      <c r="F10" s="9">
        <v>20000</v>
      </c>
      <c r="G10" s="9"/>
      <c r="H10" s="9"/>
      <c r="I10" s="9"/>
      <c r="J10" s="14"/>
    </row>
    <row r="11" spans="1:10" ht="12.75">
      <c r="A11" s="1"/>
      <c r="B11" s="48"/>
      <c r="C11" s="180" t="s">
        <v>193</v>
      </c>
      <c r="D11" s="48"/>
      <c r="E11" s="35">
        <v>2006</v>
      </c>
      <c r="F11" s="9"/>
      <c r="G11" s="9"/>
      <c r="H11" s="9"/>
      <c r="I11" s="9"/>
      <c r="J11" s="162"/>
    </row>
    <row r="12" spans="1:10" ht="12.75">
      <c r="A12" s="49"/>
      <c r="B12" s="50"/>
      <c r="C12" s="194" t="s">
        <v>194</v>
      </c>
      <c r="D12" s="50">
        <v>152091</v>
      </c>
      <c r="E12" s="228">
        <v>2004</v>
      </c>
      <c r="F12" s="9">
        <v>152091</v>
      </c>
      <c r="G12" s="9"/>
      <c r="H12" s="9"/>
      <c r="I12" s="161"/>
      <c r="J12" s="165"/>
    </row>
    <row r="13" spans="1:10" ht="12.75">
      <c r="A13" s="49"/>
      <c r="B13" s="53">
        <v>2</v>
      </c>
      <c r="C13" s="164" t="s">
        <v>195</v>
      </c>
      <c r="D13" s="53"/>
      <c r="E13" s="229">
        <v>2005</v>
      </c>
      <c r="F13" s="167"/>
      <c r="G13" s="167"/>
      <c r="H13" s="167"/>
      <c r="I13" s="216"/>
      <c r="J13" s="168"/>
    </row>
    <row r="14" spans="1:10" ht="13.5" customHeight="1">
      <c r="A14" s="49"/>
      <c r="B14" s="55"/>
      <c r="C14" s="191"/>
      <c r="D14" s="55"/>
      <c r="E14" s="230">
        <v>2006</v>
      </c>
      <c r="F14" s="170"/>
      <c r="G14" s="170"/>
      <c r="H14" s="170"/>
      <c r="I14" s="217"/>
      <c r="J14" s="166"/>
    </row>
    <row r="15" spans="1:10" ht="12.75" customHeight="1" hidden="1">
      <c r="A15" s="49"/>
      <c r="B15" s="166"/>
      <c r="C15" s="218"/>
      <c r="D15" s="211"/>
      <c r="E15" s="212">
        <v>2004</v>
      </c>
      <c r="F15" s="179"/>
      <c r="G15" s="179"/>
      <c r="H15" s="179"/>
      <c r="I15" s="179"/>
      <c r="J15" s="213"/>
    </row>
    <row r="16" spans="1:10" ht="12.75" customHeight="1" hidden="1">
      <c r="A16" s="49"/>
      <c r="B16" s="170"/>
      <c r="C16" s="219"/>
      <c r="D16" s="15"/>
      <c r="E16" s="35">
        <v>2005</v>
      </c>
      <c r="F16" s="9"/>
      <c r="G16" s="9"/>
      <c r="H16" s="9"/>
      <c r="I16" s="9"/>
      <c r="J16" s="140"/>
    </row>
    <row r="17" spans="1:10" ht="12.75" customHeight="1" hidden="1">
      <c r="A17" s="49"/>
      <c r="B17" s="170"/>
      <c r="C17" s="220"/>
      <c r="D17" s="111"/>
      <c r="E17" s="35">
        <v>2006</v>
      </c>
      <c r="F17" s="9"/>
      <c r="G17" s="9"/>
      <c r="H17" s="9"/>
      <c r="I17" s="9"/>
      <c r="J17" s="147"/>
    </row>
    <row r="18" spans="1:10" ht="12.75" customHeight="1" hidden="1">
      <c r="A18" s="49"/>
      <c r="B18" s="170"/>
      <c r="C18" s="219"/>
      <c r="D18" s="15"/>
      <c r="E18" s="35">
        <v>2004</v>
      </c>
      <c r="F18" s="9"/>
      <c r="G18" s="9"/>
      <c r="H18" s="9"/>
      <c r="I18" s="9"/>
      <c r="J18" s="140"/>
    </row>
    <row r="19" spans="1:10" ht="12.75" customHeight="1" hidden="1">
      <c r="A19" s="49"/>
      <c r="B19" s="170"/>
      <c r="C19" s="219"/>
      <c r="D19" s="15"/>
      <c r="E19" s="35">
        <v>2005</v>
      </c>
      <c r="F19" s="9"/>
      <c r="G19" s="9"/>
      <c r="H19" s="9"/>
      <c r="I19" s="9"/>
      <c r="J19" s="140"/>
    </row>
    <row r="20" spans="1:10" ht="12.75" customHeight="1" hidden="1">
      <c r="A20" s="49"/>
      <c r="B20" s="170"/>
      <c r="C20" s="219"/>
      <c r="D20" s="15"/>
      <c r="E20" s="35">
        <v>2006</v>
      </c>
      <c r="F20" s="9"/>
      <c r="G20" s="9"/>
      <c r="H20" s="9"/>
      <c r="I20" s="9"/>
      <c r="J20" s="140"/>
    </row>
    <row r="21" spans="1:10" ht="12.75" customHeight="1" hidden="1">
      <c r="A21" s="49"/>
      <c r="B21" s="170"/>
      <c r="C21" s="221"/>
      <c r="D21" s="46"/>
      <c r="E21" s="35">
        <v>2004</v>
      </c>
      <c r="F21" s="9"/>
      <c r="G21" s="9"/>
      <c r="H21" s="9"/>
      <c r="I21" s="9"/>
      <c r="J21" s="146"/>
    </row>
    <row r="22" spans="1:10" ht="12.75" customHeight="1" hidden="1">
      <c r="A22" s="49"/>
      <c r="B22" s="170"/>
      <c r="C22" s="219"/>
      <c r="D22" s="15"/>
      <c r="E22" s="35">
        <v>2005</v>
      </c>
      <c r="F22" s="9"/>
      <c r="G22" s="9"/>
      <c r="H22" s="9"/>
      <c r="I22" s="9"/>
      <c r="J22" s="140"/>
    </row>
    <row r="23" spans="1:10" ht="12.75" customHeight="1" hidden="1">
      <c r="A23" s="49"/>
      <c r="B23" s="170"/>
      <c r="C23" s="220"/>
      <c r="D23" s="111"/>
      <c r="E23" s="35">
        <v>2006</v>
      </c>
      <c r="F23" s="9"/>
      <c r="G23" s="9"/>
      <c r="H23" s="9"/>
      <c r="I23" s="9"/>
      <c r="J23" s="147"/>
    </row>
    <row r="24" spans="1:10" ht="12.75" customHeight="1" hidden="1">
      <c r="A24" s="49"/>
      <c r="B24" s="170"/>
      <c r="C24" s="219"/>
      <c r="D24" s="15"/>
      <c r="E24" s="35">
        <v>2004</v>
      </c>
      <c r="F24" s="9"/>
      <c r="G24" s="9"/>
      <c r="H24" s="9"/>
      <c r="I24" s="9"/>
      <c r="J24" s="140"/>
    </row>
    <row r="25" spans="1:10" ht="12.75" customHeight="1" hidden="1">
      <c r="A25" s="49"/>
      <c r="B25" s="170"/>
      <c r="C25" s="219"/>
      <c r="D25" s="15"/>
      <c r="E25" s="35">
        <v>2005</v>
      </c>
      <c r="F25" s="9"/>
      <c r="G25" s="9"/>
      <c r="H25" s="9"/>
      <c r="I25" s="9"/>
      <c r="J25" s="140"/>
    </row>
    <row r="26" spans="1:10" ht="12.75" customHeight="1" hidden="1">
      <c r="A26" s="49"/>
      <c r="B26" s="170"/>
      <c r="C26" s="219"/>
      <c r="D26" s="15"/>
      <c r="E26" s="35">
        <v>2006</v>
      </c>
      <c r="F26" s="9"/>
      <c r="G26" s="9"/>
      <c r="H26" s="9"/>
      <c r="I26" s="9"/>
      <c r="J26" s="140"/>
    </row>
    <row r="27" spans="1:10" ht="12.75" customHeight="1" hidden="1">
      <c r="A27" s="49"/>
      <c r="B27" s="170"/>
      <c r="C27" s="221"/>
      <c r="D27" s="46"/>
      <c r="E27" s="35">
        <v>2004</v>
      </c>
      <c r="F27" s="9"/>
      <c r="G27" s="9"/>
      <c r="H27" s="9"/>
      <c r="I27" s="9"/>
      <c r="J27" s="146"/>
    </row>
    <row r="28" spans="1:10" ht="12.75" customHeight="1" hidden="1">
      <c r="A28" s="49"/>
      <c r="B28" s="170"/>
      <c r="C28" s="219"/>
      <c r="D28" s="15"/>
      <c r="E28" s="35">
        <v>2005</v>
      </c>
      <c r="F28" s="9"/>
      <c r="G28" s="9"/>
      <c r="H28" s="9"/>
      <c r="I28" s="9"/>
      <c r="J28" s="140"/>
    </row>
    <row r="29" spans="1:10" ht="0.75" customHeight="1" hidden="1" thickBot="1">
      <c r="A29" s="49"/>
      <c r="B29" s="170"/>
      <c r="C29" s="220"/>
      <c r="D29" s="111"/>
      <c r="E29" s="35">
        <v>2006</v>
      </c>
      <c r="F29" s="9"/>
      <c r="G29" s="9"/>
      <c r="H29" s="9"/>
      <c r="I29" s="9"/>
      <c r="J29" s="147"/>
    </row>
    <row r="30" spans="1:10" ht="12.75" customHeight="1" hidden="1">
      <c r="A30" s="49"/>
      <c r="B30" s="170"/>
      <c r="C30" s="219"/>
      <c r="D30" s="15"/>
      <c r="E30" s="35">
        <v>2004</v>
      </c>
      <c r="F30" s="9"/>
      <c r="G30" s="9"/>
      <c r="H30" s="9"/>
      <c r="I30" s="9"/>
      <c r="J30" s="140"/>
    </row>
    <row r="31" spans="1:10" ht="12.75" customHeight="1" hidden="1">
      <c r="A31" s="49"/>
      <c r="B31" s="170"/>
      <c r="C31" s="219"/>
      <c r="D31" s="15"/>
      <c r="E31" s="35">
        <v>2005</v>
      </c>
      <c r="F31" s="9"/>
      <c r="G31" s="9"/>
      <c r="H31" s="9"/>
      <c r="I31" s="9"/>
      <c r="J31" s="140"/>
    </row>
    <row r="32" spans="1:10" ht="12.75" customHeight="1" hidden="1">
      <c r="A32" s="49"/>
      <c r="B32" s="170"/>
      <c r="C32" s="219"/>
      <c r="D32" s="15"/>
      <c r="E32" s="35">
        <v>2006</v>
      </c>
      <c r="F32" s="9"/>
      <c r="G32" s="9"/>
      <c r="H32" s="9"/>
      <c r="I32" s="9"/>
      <c r="J32" s="140"/>
    </row>
    <row r="33" spans="1:10" ht="12.75" customHeight="1" hidden="1">
      <c r="A33" s="49"/>
      <c r="B33" s="170"/>
      <c r="C33" s="221"/>
      <c r="D33" s="46"/>
      <c r="E33" s="35">
        <v>2004</v>
      </c>
      <c r="F33" s="9"/>
      <c r="G33" s="9"/>
      <c r="H33" s="9"/>
      <c r="I33" s="9"/>
      <c r="J33" s="146"/>
    </row>
    <row r="34" spans="1:10" ht="12.75" customHeight="1" hidden="1">
      <c r="A34" s="49"/>
      <c r="B34" s="170"/>
      <c r="C34" s="219"/>
      <c r="D34" s="15"/>
      <c r="E34" s="35">
        <v>2005</v>
      </c>
      <c r="F34" s="9"/>
      <c r="G34" s="9"/>
      <c r="H34" s="9"/>
      <c r="I34" s="9"/>
      <c r="J34" s="140"/>
    </row>
    <row r="35" spans="1:10" ht="12.75" customHeight="1" hidden="1">
      <c r="A35" s="49"/>
      <c r="B35" s="170"/>
      <c r="C35" s="220"/>
      <c r="D35" s="111"/>
      <c r="E35" s="35">
        <v>2006</v>
      </c>
      <c r="F35" s="9"/>
      <c r="G35" s="9"/>
      <c r="H35" s="9"/>
      <c r="I35" s="9"/>
      <c r="J35" s="147"/>
    </row>
    <row r="36" spans="1:10" ht="12.75" customHeight="1" hidden="1">
      <c r="A36" s="49"/>
      <c r="B36" s="170"/>
      <c r="C36" s="221"/>
      <c r="D36" s="46"/>
      <c r="E36" s="35">
        <v>2004</v>
      </c>
      <c r="F36" s="9"/>
      <c r="G36" s="9"/>
      <c r="H36" s="9"/>
      <c r="I36" s="9"/>
      <c r="J36" s="146"/>
    </row>
    <row r="37" spans="1:10" ht="12.75" customHeight="1" hidden="1">
      <c r="A37" s="49"/>
      <c r="B37" s="170"/>
      <c r="C37" s="219"/>
      <c r="D37" s="15"/>
      <c r="E37" s="35">
        <v>2005</v>
      </c>
      <c r="F37" s="9"/>
      <c r="G37" s="9"/>
      <c r="H37" s="9"/>
      <c r="I37" s="9"/>
      <c r="J37" s="140"/>
    </row>
    <row r="38" spans="1:10" ht="12.75" customHeight="1" hidden="1">
      <c r="A38" s="49"/>
      <c r="B38" s="165"/>
      <c r="C38" s="222"/>
      <c r="D38" s="48"/>
      <c r="E38" s="207">
        <v>2006</v>
      </c>
      <c r="F38" s="167"/>
      <c r="G38" s="167"/>
      <c r="H38" s="167"/>
      <c r="I38" s="167"/>
      <c r="J38" s="208"/>
    </row>
    <row r="39" spans="1:10" ht="12.75">
      <c r="A39" s="49"/>
      <c r="B39" s="165"/>
      <c r="C39" s="194"/>
      <c r="D39" s="50"/>
      <c r="E39" s="225">
        <v>2004</v>
      </c>
      <c r="F39" s="210">
        <f aca="true" t="shared" si="0" ref="F39:I41">SUM(F9+F12+F18+F21+F30+F15+F24+F27+F33+F36)</f>
        <v>172091</v>
      </c>
      <c r="G39" s="210">
        <f t="shared" si="0"/>
        <v>0</v>
      </c>
      <c r="H39" s="210">
        <f t="shared" si="0"/>
        <v>0</v>
      </c>
      <c r="I39" s="214">
        <f t="shared" si="0"/>
        <v>0</v>
      </c>
      <c r="J39" s="165"/>
    </row>
    <row r="40" spans="1:10" ht="12.75">
      <c r="A40" s="49"/>
      <c r="B40" s="168"/>
      <c r="C40" s="188" t="s">
        <v>20</v>
      </c>
      <c r="D40" s="197">
        <f>SUM(D9:D38)</f>
        <v>192091</v>
      </c>
      <c r="E40" s="226">
        <v>2005</v>
      </c>
      <c r="F40" s="209">
        <f t="shared" si="0"/>
        <v>20000</v>
      </c>
      <c r="G40" s="209">
        <f t="shared" si="0"/>
        <v>0</v>
      </c>
      <c r="H40" s="209">
        <f t="shared" si="0"/>
        <v>0</v>
      </c>
      <c r="I40" s="215">
        <f t="shared" si="0"/>
        <v>0</v>
      </c>
      <c r="J40" s="168"/>
    </row>
    <row r="41" spans="1:10" ht="12.75">
      <c r="A41" s="49"/>
      <c r="B41" s="166"/>
      <c r="C41" s="231"/>
      <c r="D41" s="227"/>
      <c r="E41" s="192">
        <v>2006</v>
      </c>
      <c r="F41" s="29">
        <f t="shared" si="0"/>
        <v>0</v>
      </c>
      <c r="G41" s="29">
        <f t="shared" si="0"/>
        <v>0</v>
      </c>
      <c r="H41" s="29">
        <f t="shared" si="0"/>
        <v>0</v>
      </c>
      <c r="I41" s="198">
        <f t="shared" si="0"/>
        <v>0</v>
      </c>
      <c r="J41" s="168"/>
    </row>
    <row r="42" spans="1:10" ht="12.75">
      <c r="A42" s="1"/>
      <c r="B42" s="181"/>
      <c r="C42" s="181"/>
      <c r="D42" s="58"/>
      <c r="E42" s="31" t="s">
        <v>20</v>
      </c>
      <c r="F42" s="31">
        <f>SUM(F39:F41)</f>
        <v>192091</v>
      </c>
      <c r="G42" s="31">
        <f>SUM(G39:G41)</f>
        <v>0</v>
      </c>
      <c r="H42" s="31">
        <f>SUM(H39:H41)</f>
        <v>0</v>
      </c>
      <c r="I42" s="199">
        <f>SUM(I39:I41)</f>
        <v>0</v>
      </c>
      <c r="J42" s="201"/>
    </row>
  </sheetData>
  <mergeCells count="1">
    <mergeCell ref="D4:H4"/>
  </mergeCells>
  <printOptions/>
  <pageMargins left="0.7875" right="0.7875" top="0.7875" bottom="0.7875" header="0.5" footer="0.5"/>
  <pageSetup cellComments="asDisplayed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42"/>
  <sheetViews>
    <sheetView workbookViewId="0" topLeftCell="A7">
      <selection activeCell="C43" sqref="C43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3" width="25.7109375" style="0" customWidth="1"/>
    <col min="4" max="4" width="20.7109375" style="0" customWidth="1"/>
    <col min="5" max="5" width="14.00390625" style="0" customWidth="1"/>
    <col min="6" max="6" width="10.28125" style="0" customWidth="1"/>
    <col min="7" max="7" width="11.7109375" style="0" customWidth="1"/>
    <col min="8" max="16384" width="8.8515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9.75" customHeight="1">
      <c r="B3" s="1"/>
      <c r="C3" s="1"/>
      <c r="D3" s="1"/>
      <c r="E3" s="1"/>
      <c r="F3" s="1"/>
      <c r="G3" s="1"/>
    </row>
    <row r="4" spans="2:11" ht="2.25" customHeight="1">
      <c r="B4" s="1"/>
      <c r="C4" s="1"/>
      <c r="D4" s="273"/>
      <c r="E4" s="273"/>
      <c r="F4" s="273"/>
      <c r="G4" s="273"/>
      <c r="H4" s="273"/>
      <c r="I4" s="273"/>
      <c r="J4" s="273"/>
      <c r="K4" s="273"/>
    </row>
    <row r="5" spans="2:9" ht="21.75" customHeight="1">
      <c r="B5" s="1"/>
      <c r="C5" s="274" t="s">
        <v>196</v>
      </c>
      <c r="D5" s="274"/>
      <c r="E5" s="274"/>
      <c r="F5" s="274"/>
      <c r="G5" s="274"/>
      <c r="H5" s="274"/>
      <c r="I5" s="274"/>
    </row>
    <row r="6" spans="2:7" ht="15.75">
      <c r="B6" s="1"/>
      <c r="C6" s="1"/>
      <c r="D6" s="129"/>
      <c r="E6" s="1"/>
      <c r="F6" s="1"/>
      <c r="G6" s="1"/>
    </row>
    <row r="7" spans="2:9" ht="12.75">
      <c r="B7" s="1"/>
      <c r="C7" s="1"/>
      <c r="D7" s="1"/>
      <c r="E7" s="1"/>
      <c r="F7" s="5"/>
      <c r="G7" s="6" t="s">
        <v>2</v>
      </c>
      <c r="H7" s="6"/>
      <c r="I7" s="7"/>
    </row>
    <row r="8" spans="2:10" ht="12.75">
      <c r="B8" s="21" t="s">
        <v>3</v>
      </c>
      <c r="C8" s="34" t="s">
        <v>4</v>
      </c>
      <c r="D8" s="21" t="s">
        <v>5</v>
      </c>
      <c r="E8" s="34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133" t="s">
        <v>11</v>
      </c>
    </row>
    <row r="9" spans="2:10" ht="12.75">
      <c r="B9" s="21"/>
      <c r="C9" s="34" t="s">
        <v>197</v>
      </c>
      <c r="D9" s="21"/>
      <c r="E9" s="35">
        <v>2004</v>
      </c>
      <c r="F9" s="9">
        <v>162500</v>
      </c>
      <c r="G9" s="9"/>
      <c r="H9" s="9"/>
      <c r="I9" s="9"/>
      <c r="J9" s="133"/>
    </row>
    <row r="10" spans="2:10" ht="12.75">
      <c r="B10" s="232">
        <v>1</v>
      </c>
      <c r="C10" s="1" t="s">
        <v>198</v>
      </c>
      <c r="D10" s="15">
        <v>162500</v>
      </c>
      <c r="E10" s="35">
        <v>2005</v>
      </c>
      <c r="F10" s="9"/>
      <c r="G10" s="9"/>
      <c r="H10" s="9"/>
      <c r="I10" s="9"/>
      <c r="J10" s="140"/>
    </row>
    <row r="11" spans="2:10" ht="12.75">
      <c r="B11" s="23"/>
      <c r="C11" s="19" t="s">
        <v>199</v>
      </c>
      <c r="D11" s="23"/>
      <c r="E11" s="35">
        <v>2006</v>
      </c>
      <c r="F11" s="9"/>
      <c r="G11" s="9"/>
      <c r="H11" s="9"/>
      <c r="I11" s="9"/>
      <c r="J11" s="141"/>
    </row>
    <row r="12" spans="2:10" ht="12.75">
      <c r="B12" s="14"/>
      <c r="C12" s="1"/>
      <c r="D12" s="14"/>
      <c r="E12" s="35">
        <v>2004</v>
      </c>
      <c r="F12" s="9">
        <v>100000</v>
      </c>
      <c r="G12" s="9"/>
      <c r="H12" s="9"/>
      <c r="I12" s="9"/>
      <c r="J12" s="140"/>
    </row>
    <row r="13" spans="2:10" ht="12.75">
      <c r="B13" s="232">
        <v>2</v>
      </c>
      <c r="C13" s="1" t="s">
        <v>200</v>
      </c>
      <c r="D13" s="15">
        <v>100000</v>
      </c>
      <c r="E13" s="35">
        <v>2005</v>
      </c>
      <c r="F13" s="9"/>
      <c r="G13" s="9"/>
      <c r="H13" s="9"/>
      <c r="I13" s="9"/>
      <c r="J13" s="140"/>
    </row>
    <row r="14" spans="2:10" ht="12.75">
      <c r="B14" s="232"/>
      <c r="C14" s="1" t="s">
        <v>201</v>
      </c>
      <c r="D14" s="14"/>
      <c r="E14" s="35">
        <v>2006</v>
      </c>
      <c r="F14" s="9"/>
      <c r="G14" s="9"/>
      <c r="H14" s="9"/>
      <c r="I14" s="9"/>
      <c r="J14" s="140"/>
    </row>
    <row r="15" spans="2:10" ht="12.75">
      <c r="B15" s="185"/>
      <c r="C15" s="34" t="s">
        <v>202</v>
      </c>
      <c r="D15" s="21"/>
      <c r="E15" s="35">
        <v>2004</v>
      </c>
      <c r="F15" s="9">
        <v>12500</v>
      </c>
      <c r="G15" s="9"/>
      <c r="H15" s="9"/>
      <c r="I15" s="9"/>
      <c r="J15" s="133"/>
    </row>
    <row r="16" spans="2:10" ht="12.75">
      <c r="B16" s="232">
        <v>3</v>
      </c>
      <c r="C16" s="1" t="s">
        <v>203</v>
      </c>
      <c r="D16" s="15">
        <v>37500</v>
      </c>
      <c r="E16" s="35">
        <v>2005</v>
      </c>
      <c r="F16" s="9">
        <v>12500</v>
      </c>
      <c r="G16" s="9"/>
      <c r="H16" s="9"/>
      <c r="I16" s="9"/>
      <c r="J16" s="140"/>
    </row>
    <row r="17" spans="2:10" ht="12.75">
      <c r="B17" s="233"/>
      <c r="C17" s="19" t="s">
        <v>204</v>
      </c>
      <c r="D17" s="23"/>
      <c r="E17" s="35">
        <v>2006</v>
      </c>
      <c r="F17" s="9">
        <v>12500</v>
      </c>
      <c r="G17" s="9"/>
      <c r="H17" s="9"/>
      <c r="I17" s="9"/>
      <c r="J17" s="141"/>
    </row>
    <row r="18" spans="2:10" ht="12.75">
      <c r="B18" s="232"/>
      <c r="C18" s="1" t="s">
        <v>205</v>
      </c>
      <c r="D18" s="14"/>
      <c r="E18" s="35">
        <v>2004</v>
      </c>
      <c r="F18" s="9">
        <v>15000</v>
      </c>
      <c r="G18" s="9"/>
      <c r="H18" s="9"/>
      <c r="I18" s="9"/>
      <c r="J18" s="140"/>
    </row>
    <row r="19" spans="2:10" ht="12.75">
      <c r="B19" s="232">
        <v>4</v>
      </c>
      <c r="C19" s="1" t="s">
        <v>206</v>
      </c>
      <c r="D19" s="15">
        <v>80000</v>
      </c>
      <c r="E19" s="35">
        <v>2005</v>
      </c>
      <c r="F19" s="9">
        <v>30000</v>
      </c>
      <c r="G19" s="9"/>
      <c r="H19" s="9"/>
      <c r="I19" s="9"/>
      <c r="J19" s="140"/>
    </row>
    <row r="20" spans="2:10" ht="12.75">
      <c r="B20" s="232"/>
      <c r="C20" s="1"/>
      <c r="D20" s="14"/>
      <c r="E20" s="35">
        <v>2006</v>
      </c>
      <c r="F20" s="9">
        <v>35000</v>
      </c>
      <c r="G20" s="9"/>
      <c r="H20" s="9"/>
      <c r="I20" s="9"/>
      <c r="J20" s="140"/>
    </row>
    <row r="21" spans="2:10" ht="12.75">
      <c r="B21" s="185"/>
      <c r="C21" s="34"/>
      <c r="D21" s="21"/>
      <c r="E21" s="35">
        <v>2004</v>
      </c>
      <c r="F21" s="9">
        <v>0</v>
      </c>
      <c r="G21" s="9"/>
      <c r="H21" s="9"/>
      <c r="I21" s="9"/>
      <c r="J21" s="133"/>
    </row>
    <row r="22" spans="2:10" ht="12.75">
      <c r="B22" s="232">
        <v>5</v>
      </c>
      <c r="C22" s="1" t="s">
        <v>207</v>
      </c>
      <c r="D22" s="15">
        <v>345000</v>
      </c>
      <c r="E22" s="35">
        <v>2005</v>
      </c>
      <c r="F22" s="9">
        <v>36250</v>
      </c>
      <c r="G22" s="9"/>
      <c r="H22" s="9">
        <v>108750</v>
      </c>
      <c r="I22" s="9"/>
      <c r="J22" s="140"/>
    </row>
    <row r="23" spans="2:10" ht="12.75">
      <c r="B23" s="23"/>
      <c r="C23" s="19"/>
      <c r="D23" s="23"/>
      <c r="E23" s="35">
        <v>2006</v>
      </c>
      <c r="F23" s="9">
        <v>50000</v>
      </c>
      <c r="G23" s="9"/>
      <c r="H23" s="9">
        <v>150000</v>
      </c>
      <c r="I23" s="9"/>
      <c r="J23" s="141"/>
    </row>
    <row r="24" spans="2:10" ht="12.75" customHeight="1" hidden="1">
      <c r="B24" s="43"/>
      <c r="C24" s="1"/>
      <c r="D24" s="14"/>
      <c r="E24" s="35">
        <v>2004</v>
      </c>
      <c r="F24" s="9"/>
      <c r="G24" s="9"/>
      <c r="H24" s="9"/>
      <c r="I24" s="9"/>
      <c r="J24" s="140"/>
    </row>
    <row r="25" spans="2:10" ht="12.75" customHeight="1" hidden="1">
      <c r="B25" s="43"/>
      <c r="C25" s="1"/>
      <c r="D25" s="14"/>
      <c r="E25" s="35">
        <v>2005</v>
      </c>
      <c r="F25" s="9"/>
      <c r="G25" s="9"/>
      <c r="H25" s="9"/>
      <c r="I25" s="9"/>
      <c r="J25" s="140"/>
    </row>
    <row r="26" spans="2:10" ht="12.75" customHeight="1" hidden="1">
      <c r="B26" s="43"/>
      <c r="C26" s="1"/>
      <c r="D26" s="14"/>
      <c r="E26" s="35">
        <v>2006</v>
      </c>
      <c r="F26" s="9"/>
      <c r="G26" s="9"/>
      <c r="H26" s="9"/>
      <c r="I26" s="9"/>
      <c r="J26" s="140"/>
    </row>
    <row r="27" spans="2:10" ht="12.75" customHeight="1" hidden="1">
      <c r="B27" s="148"/>
      <c r="C27" s="109"/>
      <c r="D27" s="135"/>
      <c r="E27" s="35">
        <v>2004</v>
      </c>
      <c r="F27" s="9"/>
      <c r="G27" s="9"/>
      <c r="H27" s="9"/>
      <c r="I27" s="9"/>
      <c r="J27" s="146"/>
    </row>
    <row r="28" spans="2:10" ht="12.75" customHeight="1" hidden="1">
      <c r="B28" s="43"/>
      <c r="C28" s="1"/>
      <c r="D28" s="14"/>
      <c r="E28" s="35">
        <v>2005</v>
      </c>
      <c r="F28" s="9"/>
      <c r="G28" s="9"/>
      <c r="H28" s="9"/>
      <c r="I28" s="9"/>
      <c r="J28" s="140"/>
    </row>
    <row r="29" spans="2:10" ht="12.75" customHeight="1" hidden="1">
      <c r="B29" s="149"/>
      <c r="C29" s="112"/>
      <c r="D29" s="136"/>
      <c r="E29" s="35">
        <v>2006</v>
      </c>
      <c r="F29" s="9"/>
      <c r="G29" s="9"/>
      <c r="H29" s="9"/>
      <c r="I29" s="9"/>
      <c r="J29" s="147"/>
    </row>
    <row r="30" spans="2:10" ht="12.75" customHeight="1" hidden="1">
      <c r="B30" s="43"/>
      <c r="C30" s="1"/>
      <c r="D30" s="14"/>
      <c r="E30" s="35">
        <v>2004</v>
      </c>
      <c r="F30" s="9"/>
      <c r="G30" s="9"/>
      <c r="H30" s="9"/>
      <c r="I30" s="9"/>
      <c r="J30" s="140"/>
    </row>
    <row r="31" spans="2:10" ht="12.75" customHeight="1" hidden="1">
      <c r="B31" s="43"/>
      <c r="C31" s="1"/>
      <c r="D31" s="14"/>
      <c r="E31" s="35">
        <v>2005</v>
      </c>
      <c r="F31" s="9"/>
      <c r="G31" s="9"/>
      <c r="H31" s="9"/>
      <c r="I31" s="9"/>
      <c r="J31" s="140"/>
    </row>
    <row r="32" spans="2:10" ht="12.75" customHeight="1" hidden="1">
      <c r="B32" s="43"/>
      <c r="C32" s="1"/>
      <c r="D32" s="14"/>
      <c r="E32" s="35">
        <v>2006</v>
      </c>
      <c r="F32" s="9"/>
      <c r="G32" s="9"/>
      <c r="H32" s="9"/>
      <c r="I32" s="9"/>
      <c r="J32" s="140"/>
    </row>
    <row r="33" spans="2:10" ht="12.75" customHeight="1" hidden="1">
      <c r="B33" s="148"/>
      <c r="C33" s="109"/>
      <c r="D33" s="135"/>
      <c r="E33" s="35">
        <v>2004</v>
      </c>
      <c r="F33" s="9"/>
      <c r="G33" s="9"/>
      <c r="H33" s="9"/>
      <c r="I33" s="9"/>
      <c r="J33" s="146"/>
    </row>
    <row r="34" spans="2:10" ht="12.75" customHeight="1" hidden="1">
      <c r="B34" s="43"/>
      <c r="C34" s="1"/>
      <c r="D34" s="14"/>
      <c r="E34" s="35">
        <v>2005</v>
      </c>
      <c r="F34" s="9"/>
      <c r="G34" s="9"/>
      <c r="H34" s="9"/>
      <c r="I34" s="9"/>
      <c r="J34" s="140"/>
    </row>
    <row r="35" spans="2:10" ht="12.75" customHeight="1" hidden="1">
      <c r="B35" s="149"/>
      <c r="C35" s="112"/>
      <c r="D35" s="136"/>
      <c r="E35" s="35">
        <v>2006</v>
      </c>
      <c r="F35" s="9"/>
      <c r="G35" s="9"/>
      <c r="H35" s="9"/>
      <c r="I35" s="9"/>
      <c r="J35" s="147"/>
    </row>
    <row r="36" spans="2:10" ht="12.75" customHeight="1" hidden="1">
      <c r="B36" s="148"/>
      <c r="C36" s="109"/>
      <c r="D36" s="135"/>
      <c r="E36" s="35">
        <v>2004</v>
      </c>
      <c r="F36" s="9"/>
      <c r="G36" s="9"/>
      <c r="H36" s="9"/>
      <c r="I36" s="9"/>
      <c r="J36" s="146"/>
    </row>
    <row r="37" spans="2:10" ht="12.75" customHeight="1" hidden="1">
      <c r="B37" s="43"/>
      <c r="C37" s="1"/>
      <c r="D37" s="14"/>
      <c r="E37" s="35">
        <v>2005</v>
      </c>
      <c r="F37" s="9"/>
      <c r="G37" s="9"/>
      <c r="H37" s="9"/>
      <c r="I37" s="9"/>
      <c r="J37" s="140"/>
    </row>
    <row r="38" spans="2:10" ht="12.75" customHeight="1" hidden="1">
      <c r="B38" s="236"/>
      <c r="C38" s="112"/>
      <c r="D38" s="136"/>
      <c r="E38" s="35">
        <v>2006</v>
      </c>
      <c r="F38" s="9"/>
      <c r="G38" s="9"/>
      <c r="H38" s="9"/>
      <c r="I38" s="9"/>
      <c r="J38" s="147"/>
    </row>
    <row r="39" spans="2:10" ht="12.75">
      <c r="B39" s="182"/>
      <c r="C39" s="234"/>
      <c r="D39" s="21"/>
      <c r="E39" s="52">
        <v>2004</v>
      </c>
      <c r="F39" s="29">
        <f aca="true" t="shared" si="0" ref="F39:I41">SUM(F9+F12+F18+F21+F30+F15+F24+F27+F33+F36)</f>
        <v>290000</v>
      </c>
      <c r="G39" s="29">
        <f t="shared" si="0"/>
        <v>0</v>
      </c>
      <c r="H39" s="29">
        <f t="shared" si="0"/>
        <v>0</v>
      </c>
      <c r="I39" s="29">
        <f t="shared" si="0"/>
        <v>0</v>
      </c>
      <c r="J39" s="133"/>
    </row>
    <row r="40" spans="2:10" ht="12.75">
      <c r="B40" s="237"/>
      <c r="C40" s="235" t="s">
        <v>20</v>
      </c>
      <c r="D40" s="106">
        <f>SUM(D9:D38)</f>
        <v>725000</v>
      </c>
      <c r="E40" s="52">
        <v>2005</v>
      </c>
      <c r="F40" s="29">
        <f t="shared" si="0"/>
        <v>78750</v>
      </c>
      <c r="G40" s="29">
        <f t="shared" si="0"/>
        <v>0</v>
      </c>
      <c r="H40" s="29">
        <f t="shared" si="0"/>
        <v>108750</v>
      </c>
      <c r="I40" s="29">
        <f t="shared" si="0"/>
        <v>0</v>
      </c>
      <c r="J40" s="140"/>
    </row>
    <row r="41" spans="2:10" ht="12.75">
      <c r="B41" s="184"/>
      <c r="C41" s="187"/>
      <c r="D41" s="23"/>
      <c r="E41" s="52">
        <v>2006</v>
      </c>
      <c r="F41" s="29">
        <f t="shared" si="0"/>
        <v>97500</v>
      </c>
      <c r="G41" s="29">
        <f t="shared" si="0"/>
        <v>0</v>
      </c>
      <c r="H41" s="29">
        <f t="shared" si="0"/>
        <v>150000</v>
      </c>
      <c r="I41" s="29">
        <f t="shared" si="0"/>
        <v>0</v>
      </c>
      <c r="J41" s="141"/>
    </row>
    <row r="42" spans="2:10" ht="12.75">
      <c r="B42" s="181"/>
      <c r="C42" s="1"/>
      <c r="D42" s="1"/>
      <c r="E42" s="31" t="s">
        <v>20</v>
      </c>
      <c r="F42" s="31">
        <f>SUM(F39:F41)</f>
        <v>466250</v>
      </c>
      <c r="G42" s="31">
        <f>SUM(G39:G41)</f>
        <v>0</v>
      </c>
      <c r="H42" s="31">
        <f>SUM(H39:H41)</f>
        <v>258750</v>
      </c>
      <c r="I42" s="31">
        <f>SUM(I39:I41)</f>
        <v>0</v>
      </c>
      <c r="J42" s="150"/>
    </row>
  </sheetData>
  <mergeCells count="2">
    <mergeCell ref="D4:K4"/>
    <mergeCell ref="C5:I5"/>
  </mergeCells>
  <printOptions/>
  <pageMargins left="0.7875" right="0.7875" top="0.7875" bottom="0.7875" header="0.5" footer="0.5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2004-06-29T09:23:34Z</cp:lastPrinted>
  <dcterms:created xsi:type="dcterms:W3CDTF">2004-06-28T13:25:19Z</dcterms:created>
  <dcterms:modified xsi:type="dcterms:W3CDTF">2004-07-05T10:33:09Z</dcterms:modified>
  <cp:category/>
  <cp:version/>
  <cp:contentType/>
  <cp:contentStatus/>
</cp:coreProperties>
</file>