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defaultThemeVersion="124226"/>
  <bookViews>
    <workbookView xWindow="-120" yWindow="-120" windowWidth="24120" windowHeight="13620" activeTab="7"/>
  </bookViews>
  <sheets>
    <sheet name="Górnicza drogi" sheetId="47" r:id="rId1"/>
    <sheet name="Górnicza kd" sheetId="58" r:id="rId2"/>
    <sheet name="Górnicza likwidacje enea" sheetId="45" r:id="rId3"/>
    <sheet name="Górnicza oświetlenie" sheetId="48" r:id="rId4"/>
    <sheet name="Górnicza orange" sheetId="57" r:id="rId5"/>
    <sheet name="Górnicza K-PSI" sheetId="69" r:id="rId6"/>
    <sheet name="Górnicza Netia" sheetId="71" r:id="rId7"/>
    <sheet name=" zestawienie calość" sheetId="74" r:id="rId8"/>
    <sheet name="Glempa kd" sheetId="75" r:id="rId9"/>
    <sheet name="Glempa oświetlenie" sheetId="76" r:id="rId10"/>
    <sheet name="Glempa drogi" sheetId="77" r:id="rId11"/>
    <sheet name="Arkusz3" sheetId="78" r:id="rId12"/>
  </sheets>
  <definedNames>
    <definedName name="______C" localSheetId="7">#REF!</definedName>
    <definedName name="______C" localSheetId="10">#REF!</definedName>
    <definedName name="______C" localSheetId="8">#REF!</definedName>
    <definedName name="______C" localSheetId="9">#REF!</definedName>
    <definedName name="______C" localSheetId="5">#REF!</definedName>
    <definedName name="______C" localSheetId="2">#REF!</definedName>
    <definedName name="______C" localSheetId="6">#REF!</definedName>
    <definedName name="______C" localSheetId="3">#REF!</definedName>
    <definedName name="______C">#REF!</definedName>
    <definedName name="_____C" localSheetId="7">#REF!</definedName>
    <definedName name="_____C" localSheetId="9">#REF!</definedName>
    <definedName name="_____C" localSheetId="5">#REF!</definedName>
    <definedName name="_____C" localSheetId="2">#REF!</definedName>
    <definedName name="_____C" localSheetId="6">#REF!</definedName>
    <definedName name="_____C" localSheetId="3">#REF!</definedName>
    <definedName name="_____C">#REF!</definedName>
    <definedName name="____C" localSheetId="7">#REF!</definedName>
    <definedName name="____C" localSheetId="9">#REF!</definedName>
    <definedName name="____C" localSheetId="5">#REF!</definedName>
    <definedName name="____C" localSheetId="2">#REF!</definedName>
    <definedName name="____C" localSheetId="6">#REF!</definedName>
    <definedName name="____C" localSheetId="3">#REF!</definedName>
    <definedName name="____C">#REF!</definedName>
    <definedName name="___C" localSheetId="7">#REF!</definedName>
    <definedName name="___C" localSheetId="9">#REF!</definedName>
    <definedName name="___C" localSheetId="5">#REF!</definedName>
    <definedName name="___C" localSheetId="2">#REF!</definedName>
    <definedName name="___C" localSheetId="6">#REF!</definedName>
    <definedName name="___C" localSheetId="3">#REF!</definedName>
    <definedName name="___C">#REF!</definedName>
    <definedName name="__C" localSheetId="7">#REF!</definedName>
    <definedName name="__C" localSheetId="9">#REF!</definedName>
    <definedName name="__C" localSheetId="5">#REF!</definedName>
    <definedName name="__C" localSheetId="2">#REF!</definedName>
    <definedName name="__C" localSheetId="6">#REF!</definedName>
    <definedName name="__C" localSheetId="3">#REF!</definedName>
    <definedName name="__C">#REF!</definedName>
    <definedName name="_C" localSheetId="7">#REF!</definedName>
    <definedName name="_C" localSheetId="8">#REF!</definedName>
    <definedName name="_C" localSheetId="9">#REF!</definedName>
    <definedName name="_C" localSheetId="5">#REF!</definedName>
    <definedName name="_C" localSheetId="2">#REF!</definedName>
    <definedName name="_C" localSheetId="6">#REF!</definedName>
    <definedName name="_C" localSheetId="3">#REF!</definedName>
    <definedName name="_C">#REF!</definedName>
    <definedName name="_xlnm._FilterDatabase" localSheetId="10" hidden="1">'Glempa drogi'!$A$1:$E$548</definedName>
    <definedName name="_xlnm._FilterDatabase" localSheetId="8" hidden="1">'Glempa kd'!#REF!</definedName>
    <definedName name="a" localSheetId="7">#REF!</definedName>
    <definedName name="a" localSheetId="9">#REF!</definedName>
    <definedName name="a" localSheetId="5">#REF!</definedName>
    <definedName name="a" localSheetId="2">#REF!</definedName>
    <definedName name="a" localSheetId="6">#REF!</definedName>
    <definedName name="a" localSheetId="3">#REF!</definedName>
    <definedName name="a">#REF!</definedName>
    <definedName name="ddd" localSheetId="7">#REF!</definedName>
    <definedName name="ddd" localSheetId="9">#REF!</definedName>
    <definedName name="ddd" localSheetId="5">#REF!</definedName>
    <definedName name="ddd" localSheetId="2">#REF!</definedName>
    <definedName name="ddd" localSheetId="6">#REF!</definedName>
    <definedName name="ddd" localSheetId="3">#REF!</definedName>
    <definedName name="ddd">#REF!</definedName>
    <definedName name="err" localSheetId="7">#REF!</definedName>
    <definedName name="err" localSheetId="9">#REF!</definedName>
    <definedName name="err" localSheetId="5">#REF!</definedName>
    <definedName name="err" localSheetId="2">#REF!</definedName>
    <definedName name="err" localSheetId="6">#REF!</definedName>
    <definedName name="err" localSheetId="3">#REF!</definedName>
    <definedName name="err">#REF!</definedName>
    <definedName name="erwer" localSheetId="7">#REF!</definedName>
    <definedName name="erwer" localSheetId="9">#REF!</definedName>
    <definedName name="erwer" localSheetId="5">#REF!</definedName>
    <definedName name="erwer" localSheetId="2">#REF!</definedName>
    <definedName name="erwer" localSheetId="6">#REF!</definedName>
    <definedName name="erwer" localSheetId="3">#REF!</definedName>
    <definedName name="erwer">#REF!</definedName>
    <definedName name="ff" localSheetId="7">#REF!</definedName>
    <definedName name="ff" localSheetId="9">#REF!</definedName>
    <definedName name="ff" localSheetId="5">#REF!</definedName>
    <definedName name="ff" localSheetId="2">#REF!</definedName>
    <definedName name="ff" localSheetId="6">#REF!</definedName>
    <definedName name="ff" localSheetId="3">#REF!</definedName>
    <definedName name="ff">#REF!</definedName>
    <definedName name="fsdfs" localSheetId="7">#REF!</definedName>
    <definedName name="fsdfs" localSheetId="9">#REF!</definedName>
    <definedName name="fsdfs" localSheetId="5">#REF!</definedName>
    <definedName name="fsdfs" localSheetId="2">#REF!</definedName>
    <definedName name="fsdfs" localSheetId="6">#REF!</definedName>
    <definedName name="fsdfs" localSheetId="3">#REF!</definedName>
    <definedName name="fsdfs">#REF!</definedName>
    <definedName name="g" localSheetId="7">#REF!</definedName>
    <definedName name="g" localSheetId="9">#REF!</definedName>
    <definedName name="g" localSheetId="5">#REF!</definedName>
    <definedName name="g" localSheetId="2">#REF!</definedName>
    <definedName name="g" localSheetId="6">#REF!</definedName>
    <definedName name="g" localSheetId="3">#REF!</definedName>
    <definedName name="g">#REF!</definedName>
    <definedName name="hf" localSheetId="7">#REF!</definedName>
    <definedName name="hf" localSheetId="9">#REF!</definedName>
    <definedName name="hf" localSheetId="5">#REF!</definedName>
    <definedName name="hf" localSheetId="2">#REF!</definedName>
    <definedName name="hf" localSheetId="6">#REF!</definedName>
    <definedName name="hf" localSheetId="3">#REF!</definedName>
    <definedName name="hf">#REF!</definedName>
    <definedName name="_xlnm.Print_Area" localSheetId="7">' zestawienie calość'!$A$1:$J$48</definedName>
    <definedName name="_xlnm.Print_Area" localSheetId="10">'Glempa drogi'!$A$1:$L$149</definedName>
    <definedName name="_xlnm.Print_Area" localSheetId="1">'Górnicza kd'!$A$2:$G$58</definedName>
    <definedName name="_xlnm.Print_Area" localSheetId="2">'Górnicza likwidacje enea'!$A$1:$G$30</definedName>
    <definedName name="po" localSheetId="7">#REF!</definedName>
    <definedName name="po" localSheetId="10">#REF!</definedName>
    <definedName name="po" localSheetId="8">#REF!</definedName>
    <definedName name="po" localSheetId="9">#REF!</definedName>
    <definedName name="po" localSheetId="5">#REF!</definedName>
    <definedName name="po" localSheetId="2">#REF!</definedName>
    <definedName name="po" localSheetId="6">#REF!</definedName>
    <definedName name="po" localSheetId="3">#REF!</definedName>
    <definedName name="po">#REF!</definedName>
    <definedName name="rty" localSheetId="7">#REF!</definedName>
    <definedName name="rty" localSheetId="9">#REF!</definedName>
    <definedName name="rty" localSheetId="5">#REF!</definedName>
    <definedName name="rty" localSheetId="2">#REF!</definedName>
    <definedName name="rty" localSheetId="6">#REF!</definedName>
    <definedName name="rty" localSheetId="3">#REF!</definedName>
    <definedName name="rty">#REF!</definedName>
    <definedName name="s" localSheetId="7">#REF!</definedName>
    <definedName name="s" localSheetId="9">#REF!</definedName>
    <definedName name="s" localSheetId="5">#REF!</definedName>
    <definedName name="s" localSheetId="2">#REF!</definedName>
    <definedName name="s" localSheetId="6">#REF!</definedName>
    <definedName name="s" localSheetId="3">#REF!</definedName>
    <definedName name="s">#REF!</definedName>
    <definedName name="TGDF" localSheetId="7">#REF!</definedName>
    <definedName name="TGDF" localSheetId="8">#REF!</definedName>
    <definedName name="TGDF" localSheetId="9">#REF!</definedName>
    <definedName name="TGDF" localSheetId="5">#REF!</definedName>
    <definedName name="TGDF" localSheetId="2">#REF!</definedName>
    <definedName name="TGDF" localSheetId="6">#REF!</definedName>
    <definedName name="TGDF" localSheetId="3">#REF!</definedName>
    <definedName name="TGDF">#REF!</definedName>
    <definedName name="_xlnm.Print_Titles" localSheetId="10">'Glempa drogi'!$8:$11</definedName>
    <definedName name="_xlnm.Print_Titles" localSheetId="8">'Glempa kd'!#REF!</definedName>
    <definedName name="_xlnm.Print_Titles" localSheetId="0">'Górnicza drogi'!$6:$9</definedName>
    <definedName name="_xlnm.Print_Titles" localSheetId="1">'Górnicza kd'!$6:$7</definedName>
    <definedName name="_xlnm.Print_Titles" localSheetId="2">'Górnicza likwidacje enea'!$7:$10</definedName>
    <definedName name="_xlnm.Print_Titles" localSheetId="3">'Górnicza oświetlenie'!$4:$9</definedName>
    <definedName name="tyuio" localSheetId="7">#REF!</definedName>
    <definedName name="tyuio" localSheetId="10">#REF!</definedName>
    <definedName name="tyuio" localSheetId="8">#REF!</definedName>
    <definedName name="tyuio" localSheetId="9">#REF!</definedName>
    <definedName name="tyuio" localSheetId="5">#REF!</definedName>
    <definedName name="tyuio" localSheetId="2">#REF!</definedName>
    <definedName name="tyuio" localSheetId="6">#REF!</definedName>
    <definedName name="tyuio" localSheetId="3">#REF!</definedName>
    <definedName name="tyuio">#REF!</definedName>
    <definedName name="v" localSheetId="7">#REF!</definedName>
    <definedName name="v" localSheetId="9">#REF!</definedName>
    <definedName name="v" localSheetId="5">#REF!</definedName>
    <definedName name="v" localSheetId="2">#REF!</definedName>
    <definedName name="v" localSheetId="6">#REF!</definedName>
    <definedName name="v" localSheetId="3">#REF!</definedName>
    <definedName name="v">#REF!</definedName>
    <definedName name="wrtfwe" localSheetId="7">#REF!</definedName>
    <definedName name="wrtfwe" localSheetId="9">#REF!</definedName>
    <definedName name="wrtfwe" localSheetId="5">#REF!</definedName>
    <definedName name="wrtfwe" localSheetId="2">#REF!</definedName>
    <definedName name="wrtfwe" localSheetId="6">#REF!</definedName>
    <definedName name="wrtfwe" localSheetId="3">#REF!</definedName>
    <definedName name="wrtfwe">#REF!</definedName>
    <definedName name="zbój" localSheetId="7">#REF!</definedName>
    <definedName name="zbój" localSheetId="9">#REF!</definedName>
    <definedName name="zbój" localSheetId="5">#REF!</definedName>
    <definedName name="zbój" localSheetId="2">#REF!</definedName>
    <definedName name="zbój" localSheetId="6">#REF!</definedName>
    <definedName name="zbój" localSheetId="3">#REF!</definedName>
    <definedName name="zbój">#REF!</definedName>
  </definedNames>
  <calcPr calcId="124519" fullPrecision="0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2" i="74"/>
  <c r="J32"/>
  <c r="H32"/>
  <c r="I30"/>
  <c r="J30"/>
  <c r="H30"/>
  <c r="G115" i="47"/>
  <c r="G28" i="75" l="1"/>
  <c r="G20" i="76"/>
  <c r="G67" i="77" l="1"/>
  <c r="G35" i="58" l="1"/>
  <c r="G36" i="47" l="1"/>
  <c r="G29"/>
  <c r="I21" i="57" l="1"/>
  <c r="G38" i="47" l="1"/>
  <c r="G37" s="1"/>
  <c r="G42" l="1"/>
  <c r="G41"/>
  <c r="G40"/>
  <c r="G39" l="1"/>
  <c r="G144" i="77" l="1"/>
  <c r="G143" s="1"/>
  <c r="G142" s="1"/>
  <c r="G141"/>
  <c r="G140"/>
  <c r="G139"/>
  <c r="G136"/>
  <c r="G135" s="1"/>
  <c r="G134"/>
  <c r="G133"/>
  <c r="G132"/>
  <c r="G129"/>
  <c r="G128" s="1"/>
  <c r="G127"/>
  <c r="G126" s="1"/>
  <c r="G125"/>
  <c r="G124"/>
  <c r="G123"/>
  <c r="G122"/>
  <c r="G119"/>
  <c r="G118" s="1"/>
  <c r="G117"/>
  <c r="G116"/>
  <c r="G115"/>
  <c r="G113"/>
  <c r="G112"/>
  <c r="G111"/>
  <c r="G108"/>
  <c r="G107"/>
  <c r="G101"/>
  <c r="G96"/>
  <c r="G95" s="1"/>
  <c r="G94"/>
  <c r="G93" s="1"/>
  <c r="G91"/>
  <c r="G90" s="1"/>
  <c r="G85"/>
  <c r="G84"/>
  <c r="G77"/>
  <c r="G76"/>
  <c r="G74"/>
  <c r="G73" s="1"/>
  <c r="G72"/>
  <c r="G71"/>
  <c r="G70"/>
  <c r="G66"/>
  <c r="G64"/>
  <c r="G55"/>
  <c r="G54" s="1"/>
  <c r="G53"/>
  <c r="G52" s="1"/>
  <c r="G50"/>
  <c r="G49" s="1"/>
  <c r="G48"/>
  <c r="G47" s="1"/>
  <c r="G45"/>
  <c r="G44" s="1"/>
  <c r="G43"/>
  <c r="G42"/>
  <c r="G41"/>
  <c r="G40"/>
  <c r="G39"/>
  <c r="G38"/>
  <c r="G37"/>
  <c r="G36"/>
  <c r="G35"/>
  <c r="G34"/>
  <c r="G33"/>
  <c r="G31"/>
  <c r="G30" s="1"/>
  <c r="G29"/>
  <c r="G28"/>
  <c r="G27"/>
  <c r="G26"/>
  <c r="G25"/>
  <c r="G24"/>
  <c r="G23"/>
  <c r="G22"/>
  <c r="G21"/>
  <c r="G20"/>
  <c r="G18"/>
  <c r="G17" s="1"/>
  <c r="G75" l="1"/>
  <c r="G63"/>
  <c r="G131"/>
  <c r="G130" s="1"/>
  <c r="G121"/>
  <c r="G120" s="1"/>
  <c r="G114"/>
  <c r="G110"/>
  <c r="G83"/>
  <c r="G46"/>
  <c r="G100"/>
  <c r="G92" s="1"/>
  <c r="G69"/>
  <c r="G32"/>
  <c r="G19"/>
  <c r="G138"/>
  <c r="G137" s="1"/>
  <c r="G51" l="1"/>
  <c r="G109"/>
  <c r="G16"/>
  <c r="G146" l="1"/>
  <c r="G29" i="76"/>
  <c r="G28"/>
  <c r="G27"/>
  <c r="G26"/>
  <c r="G25"/>
  <c r="G24"/>
  <c r="G23"/>
  <c r="G22"/>
  <c r="G21"/>
  <c r="G19"/>
  <c r="G18"/>
  <c r="G17"/>
  <c r="G16"/>
  <c r="G15"/>
  <c r="G14"/>
  <c r="G13"/>
  <c r="G12"/>
  <c r="G11"/>
  <c r="G10"/>
  <c r="G37" i="75"/>
  <c r="G36"/>
  <c r="G35"/>
  <c r="G34"/>
  <c r="G33"/>
  <c r="G32"/>
  <c r="G31"/>
  <c r="G30"/>
  <c r="G29"/>
  <c r="G27"/>
  <c r="G26"/>
  <c r="G25"/>
  <c r="G22"/>
  <c r="G20"/>
  <c r="G18"/>
  <c r="G16"/>
  <c r="G14"/>
  <c r="G13"/>
  <c r="G11"/>
  <c r="G10"/>
  <c r="G147" i="77" l="1"/>
  <c r="H16" i="74"/>
  <c r="G31" i="76"/>
  <c r="G24" i="75"/>
  <c r="G9"/>
  <c r="G32" i="76" l="1"/>
  <c r="H18" i="74"/>
  <c r="G148" i="77"/>
  <c r="I16" i="74"/>
  <c r="J16" s="1"/>
  <c r="G42" i="75"/>
  <c r="G43" l="1"/>
  <c r="H17" i="74"/>
  <c r="G33" i="76"/>
  <c r="I18" i="74"/>
  <c r="J18" s="1"/>
  <c r="G35" i="47"/>
  <c r="H19" i="74" l="1"/>
  <c r="H20" s="1"/>
  <c r="G44" i="75"/>
  <c r="I17" i="74"/>
  <c r="I19" s="1"/>
  <c r="I20" s="1"/>
  <c r="G25" i="71"/>
  <c r="G29"/>
  <c r="G28"/>
  <c r="G26"/>
  <c r="G24"/>
  <c r="G23"/>
  <c r="G22"/>
  <c r="G21"/>
  <c r="G20"/>
  <c r="G19"/>
  <c r="G18"/>
  <c r="G17"/>
  <c r="G18" i="69"/>
  <c r="G17"/>
  <c r="G73" i="57"/>
  <c r="G72"/>
  <c r="G71"/>
  <c r="G70"/>
  <c r="G69"/>
  <c r="G68"/>
  <c r="G67"/>
  <c r="G66"/>
  <c r="G65"/>
  <c r="G64"/>
  <c r="G56"/>
  <c r="G57"/>
  <c r="G58"/>
  <c r="G59"/>
  <c r="G60"/>
  <c r="G50"/>
  <c r="G51"/>
  <c r="G52"/>
  <c r="G53"/>
  <c r="G54"/>
  <c r="G35"/>
  <c r="G32"/>
  <c r="G31"/>
  <c r="G30"/>
  <c r="G28"/>
  <c r="G27"/>
  <c r="G26"/>
  <c r="G25"/>
  <c r="G24"/>
  <c r="G22"/>
  <c r="G20"/>
  <c r="G18"/>
  <c r="G19"/>
  <c r="G17"/>
  <c r="G16"/>
  <c r="G23" i="69"/>
  <c r="G22"/>
  <c r="G20"/>
  <c r="G19"/>
  <c r="G21" l="1"/>
  <c r="J17" i="74"/>
  <c r="J19" s="1"/>
  <c r="J20" s="1"/>
  <c r="G16" i="71"/>
  <c r="G27"/>
  <c r="G16" i="69"/>
  <c r="G25" s="1"/>
  <c r="G29" i="57"/>
  <c r="G20" i="58"/>
  <c r="G24"/>
  <c r="G42"/>
  <c r="G40"/>
  <c r="G41"/>
  <c r="G39"/>
  <c r="G38"/>
  <c r="G37"/>
  <c r="G31"/>
  <c r="G16"/>
  <c r="G15"/>
  <c r="G10"/>
  <c r="G31" i="71" l="1"/>
  <c r="H27" i="74"/>
  <c r="H28"/>
  <c r="G32" i="71"/>
  <c r="I28" i="74" s="1"/>
  <c r="G26" i="69"/>
  <c r="I27" i="74" s="1"/>
  <c r="G36" i="48"/>
  <c r="G33"/>
  <c r="G27"/>
  <c r="G26"/>
  <c r="G24"/>
  <c r="G23"/>
  <c r="G22"/>
  <c r="G21"/>
  <c r="G20"/>
  <c r="G19"/>
  <c r="G18"/>
  <c r="G12"/>
  <c r="G14" i="45"/>
  <c r="G12"/>
  <c r="J28" i="74" l="1"/>
  <c r="J27"/>
  <c r="G27" i="69"/>
  <c r="G33" i="71"/>
  <c r="G137" i="47"/>
  <c r="G136" s="1"/>
  <c r="G134"/>
  <c r="G133" s="1"/>
  <c r="G132" s="1"/>
  <c r="G131" l="1"/>
  <c r="G130" s="1"/>
  <c r="G129" l="1"/>
  <c r="G128" s="1"/>
  <c r="G127" l="1"/>
  <c r="G121"/>
  <c r="G120" s="1"/>
  <c r="G119" s="1"/>
  <c r="G104"/>
  <c r="G103" s="1"/>
  <c r="G102"/>
  <c r="G114"/>
  <c r="G118"/>
  <c r="G117" s="1"/>
  <c r="G98"/>
  <c r="G97" s="1"/>
  <c r="G100"/>
  <c r="G90"/>
  <c r="G83"/>
  <c r="G81"/>
  <c r="G60"/>
  <c r="G33" l="1"/>
  <c r="G22"/>
  <c r="G21"/>
  <c r="G43" i="58" l="1"/>
  <c r="G36"/>
  <c r="G34"/>
  <c r="G33"/>
  <c r="G32"/>
  <c r="G29"/>
  <c r="G28"/>
  <c r="G27"/>
  <c r="G26"/>
  <c r="G25"/>
  <c r="G23"/>
  <c r="G22"/>
  <c r="G21"/>
  <c r="G19"/>
  <c r="G17"/>
  <c r="G14"/>
  <c r="G13"/>
  <c r="G12"/>
  <c r="G11"/>
  <c r="G9"/>
  <c r="G30" l="1"/>
  <c r="G18"/>
  <c r="G8"/>
  <c r="G75" i="57"/>
  <c r="G74" s="1"/>
  <c r="G48"/>
  <c r="G49"/>
  <c r="G55"/>
  <c r="G61"/>
  <c r="G62"/>
  <c r="G63"/>
  <c r="G36"/>
  <c r="G37"/>
  <c r="G38"/>
  <c r="G39"/>
  <c r="G40"/>
  <c r="G41"/>
  <c r="G42"/>
  <c r="G43"/>
  <c r="G44"/>
  <c r="G45"/>
  <c r="G46"/>
  <c r="G34"/>
  <c r="G21"/>
  <c r="G23"/>
  <c r="G45" i="58" l="1"/>
  <c r="G47" i="57"/>
  <c r="G33"/>
  <c r="G15"/>
  <c r="H23" i="74" l="1"/>
  <c r="G77" i="57"/>
  <c r="G46" i="58"/>
  <c r="G35" i="48"/>
  <c r="G34"/>
  <c r="G32"/>
  <c r="G31"/>
  <c r="G30"/>
  <c r="G29"/>
  <c r="G28"/>
  <c r="G25"/>
  <c r="G17"/>
  <c r="G16"/>
  <c r="G15"/>
  <c r="G14"/>
  <c r="G13"/>
  <c r="G11"/>
  <c r="G10"/>
  <c r="H26" i="74" l="1"/>
  <c r="G78" i="57"/>
  <c r="G47" i="58"/>
  <c r="I23" i="74"/>
  <c r="G37" i="48"/>
  <c r="G38" s="1"/>
  <c r="I25" i="74" s="1"/>
  <c r="G126" i="47"/>
  <c r="G125"/>
  <c r="G124"/>
  <c r="G112"/>
  <c r="G110"/>
  <c r="G106"/>
  <c r="G101"/>
  <c r="G99" s="1"/>
  <c r="G95"/>
  <c r="G94" s="1"/>
  <c r="G93"/>
  <c r="G92" s="1"/>
  <c r="G91"/>
  <c r="G89"/>
  <c r="G87"/>
  <c r="G76"/>
  <c r="G70"/>
  <c r="G65"/>
  <c r="G56"/>
  <c r="G54"/>
  <c r="G53"/>
  <c r="G52"/>
  <c r="G50"/>
  <c r="G49" s="1"/>
  <c r="G47"/>
  <c r="G46" s="1"/>
  <c r="G45"/>
  <c r="G44" s="1"/>
  <c r="G34"/>
  <c r="G32"/>
  <c r="G31"/>
  <c r="G30"/>
  <c r="G28"/>
  <c r="G27"/>
  <c r="G26"/>
  <c r="G25"/>
  <c r="G24"/>
  <c r="G23"/>
  <c r="G20"/>
  <c r="G19"/>
  <c r="G18"/>
  <c r="G16"/>
  <c r="G15" s="1"/>
  <c r="G14"/>
  <c r="G12"/>
  <c r="G11" s="1"/>
  <c r="G105" l="1"/>
  <c r="G96" s="1"/>
  <c r="I26" i="74"/>
  <c r="J26" s="1"/>
  <c r="G79" i="57"/>
  <c r="H25" i="74"/>
  <c r="G17" i="47"/>
  <c r="J23" i="74"/>
  <c r="G39" i="48"/>
  <c r="G123" i="47"/>
  <c r="G122" s="1"/>
  <c r="G88"/>
  <c r="G69"/>
  <c r="G135"/>
  <c r="G43"/>
  <c r="G55"/>
  <c r="G13"/>
  <c r="G51"/>
  <c r="J25" i="74" l="1"/>
  <c r="G10" i="47"/>
  <c r="G48"/>
  <c r="G138" l="1"/>
  <c r="H22" i="74" s="1"/>
  <c r="G15" i="45"/>
  <c r="G13"/>
  <c r="G11"/>
  <c r="G139" i="47" l="1"/>
  <c r="G17" i="45"/>
  <c r="H24" i="74" l="1"/>
  <c r="I22"/>
  <c r="G140" i="47"/>
  <c r="G18" i="45"/>
  <c r="I24" i="74" l="1"/>
  <c r="I29" s="1"/>
  <c r="H29"/>
  <c r="J22"/>
  <c r="G19" i="45"/>
  <c r="J24" i="74" l="1"/>
  <c r="J29" s="1"/>
</calcChain>
</file>

<file path=xl/sharedStrings.xml><?xml version="1.0" encoding="utf-8"?>
<sst xmlns="http://schemas.openxmlformats.org/spreadsheetml/2006/main" count="1773" uniqueCount="826">
  <si>
    <t>szt.</t>
  </si>
  <si>
    <t>ROBOTY ZIEMNE</t>
  </si>
  <si>
    <t>D 01.01.01
45233000-9</t>
  </si>
  <si>
    <t>ROBOTY PRZYGOTOWAWCZE</t>
  </si>
  <si>
    <t>Jm</t>
  </si>
  <si>
    <t>Ilość</t>
  </si>
  <si>
    <t>GEODEZYJNA DOKUMENTACJA POWYKONAWCZA</t>
  </si>
  <si>
    <t>ODTWORZENIE (WYZNACZENIE) TRASY I PUNKTÓW WYSOKOŚCIOWYCH
CPV: Roboty w zakresie konstruowania, fundamentowania oraz wykonywania nawierzchni autostrad, dróg</t>
  </si>
  <si>
    <t>3.</t>
  </si>
  <si>
    <t>Odtworzenie trasy i punktów wysokościowych w terenie równinnym</t>
  </si>
  <si>
    <t>ZIELEŃ DROGOWA</t>
  </si>
  <si>
    <t>PODBUDOWY</t>
  </si>
  <si>
    <t>NAWIERZCHNIE</t>
  </si>
  <si>
    <t>ELEMENTY ULIC</t>
  </si>
  <si>
    <t>3</t>
  </si>
  <si>
    <t>Lp.</t>
  </si>
  <si>
    <t>D 01.00.00</t>
  </si>
  <si>
    <t>*</t>
  </si>
  <si>
    <t>m</t>
  </si>
  <si>
    <t>Element scalony - rodzaj robót                                                                                                    Szczegółowy opis robót i obliczenie ich ilości</t>
  </si>
  <si>
    <t>Podstawy</t>
  </si>
  <si>
    <t>Wartość</t>
  </si>
  <si>
    <t>RAZEM (netto)</t>
  </si>
  <si>
    <t>RAZEM (brutto)</t>
  </si>
  <si>
    <t>PODATEK VAT (23%)</t>
  </si>
  <si>
    <t>D 01.02.02
45112000-5</t>
  </si>
  <si>
    <t>ZDJĘCIE WARSTWY ZIEMI URODZAJNEJ
CPV: Roboty ziemne i wykopaliskowe</t>
  </si>
  <si>
    <t>WYKONANIE NASYPÓW
CPV: Roboty ziemne i wykopaliskowe</t>
  </si>
  <si>
    <t>4.</t>
  </si>
  <si>
    <t>5.</t>
  </si>
  <si>
    <t>6.</t>
  </si>
  <si>
    <t>7.</t>
  </si>
  <si>
    <t>9.</t>
  </si>
  <si>
    <t>1.</t>
  </si>
  <si>
    <t>2.</t>
  </si>
  <si>
    <t>8.</t>
  </si>
  <si>
    <t>10.</t>
  </si>
  <si>
    <t>11.</t>
  </si>
  <si>
    <t>14.</t>
  </si>
  <si>
    <t>15.</t>
  </si>
  <si>
    <t>Nazwa i adres obiektu</t>
  </si>
  <si>
    <t>pomiar</t>
  </si>
  <si>
    <t>12.</t>
  </si>
  <si>
    <t>13.</t>
  </si>
  <si>
    <t>16.</t>
  </si>
  <si>
    <t>Podstawa</t>
  </si>
  <si>
    <t>J.m.</t>
  </si>
  <si>
    <t>Cena jedn.</t>
  </si>
  <si>
    <t xml:space="preserve">KNR 5-08 0608/07 </t>
  </si>
  <si>
    <t xml:space="preserve">Montaż glowic kablowych - zarobienie na sucho końca kabla Cu 4-żyłowego o przekroju do 50 mm2 na napięcie do 1 kV </t>
  </si>
  <si>
    <t>odc.</t>
  </si>
  <si>
    <t>Podatek VAT (23%)</t>
  </si>
  <si>
    <t>opracował</t>
  </si>
  <si>
    <t>miejscowość, data</t>
  </si>
  <si>
    <t>………………………………………….</t>
  </si>
  <si>
    <t>……………………………………..</t>
  </si>
  <si>
    <t>…………………………………….</t>
  </si>
  <si>
    <t>D 01.02.04
45111000-8</t>
  </si>
  <si>
    <t>ROZBIÓRKA ELEMENTÓW DRÓG, OGRODZEŃ I PRZEPUSTÓW
CPV: Roboty w zakresie rozbiórek, przygotowania oraz oczyszczenia terenu pod budowę</t>
  </si>
  <si>
    <t>Oczyszczenie warstw konstrukcyjnych - warstwy niebitumiczne</t>
  </si>
  <si>
    <t>Oczyszczenie warstw konstrukcyjnych - warstwy bitumiczne</t>
  </si>
  <si>
    <t>Skropienie warstw konstrukcyjnych emulsją asfaltową</t>
  </si>
  <si>
    <t>Cena jednostkowa</t>
  </si>
  <si>
    <t>kalk. Indywidualna</t>
  </si>
  <si>
    <t>17.</t>
  </si>
  <si>
    <t>kpl.</t>
  </si>
  <si>
    <t>18.</t>
  </si>
  <si>
    <t>19.</t>
  </si>
  <si>
    <t>20.</t>
  </si>
  <si>
    <t>21.</t>
  </si>
  <si>
    <t>22.</t>
  </si>
  <si>
    <t>23.</t>
  </si>
  <si>
    <t>24.</t>
  </si>
  <si>
    <t>25.</t>
  </si>
  <si>
    <t>KNR 2-18 0613/04</t>
  </si>
  <si>
    <t>26.</t>
  </si>
  <si>
    <t>KNR 2-18 0625/02</t>
  </si>
  <si>
    <t>Próba szczelności kanałów rurowych o średnicy nominalnej 200mm</t>
  </si>
  <si>
    <t>Układanie bednarki w rowkach kablowych (bednarka do 120 mm2)</t>
  </si>
  <si>
    <t>kpl</t>
  </si>
  <si>
    <t>……………………………</t>
  </si>
  <si>
    <t>km</t>
  </si>
  <si>
    <t>D 01.02.01
45112000-5</t>
  </si>
  <si>
    <t>USUNIĘCIE DRZEW I KRZEWÓW
CPV: Roboty ziemne i wykopaliskowe</t>
  </si>
  <si>
    <t>Mg</t>
  </si>
  <si>
    <t>D 07.01.01
45233000-9</t>
  </si>
  <si>
    <t>OZNAKOWANIE POZIOME
CPV: Roboty w zakresie konstruowania, fundamentowania oraz wykonywania nawierzchni autostrad, dróg</t>
  </si>
  <si>
    <t>OZNAKOWANIE DRÓG I URZĄDZENIA BEZPIECZEŃSTWA RUCHU</t>
  </si>
  <si>
    <t>KNR 2-31 0802/07</t>
  </si>
  <si>
    <t>KNR 2-31 0802/08</t>
  </si>
  <si>
    <t>KNR 2-31 0114/05</t>
  </si>
  <si>
    <t>KNR 2-31 1004/07</t>
  </si>
  <si>
    <t>Skropienie nawierzchni asfaltem</t>
  </si>
  <si>
    <t>KNR 2-31 0311/01</t>
  </si>
  <si>
    <t>KNR 2-31 0311/02</t>
  </si>
  <si>
    <r>
      <t>m</t>
    </r>
    <r>
      <rPr>
        <vertAlign val="superscript"/>
        <sz val="10"/>
        <rFont val="Arial CE"/>
        <charset val="238"/>
      </rPr>
      <t>3</t>
    </r>
  </si>
  <si>
    <t>oś</t>
  </si>
  <si>
    <t>KNR 5-10 0303/01</t>
  </si>
  <si>
    <t>Ręczne układanie kabli wielożyłowych YAKY 4x35 w rowach kablowych</t>
  </si>
  <si>
    <t>KNNR 4 1308/03</t>
  </si>
  <si>
    <t>1.1</t>
  </si>
  <si>
    <t>1.1.1</t>
  </si>
  <si>
    <t>1.3</t>
  </si>
  <si>
    <t>1.3.1</t>
  </si>
  <si>
    <t>1.4</t>
  </si>
  <si>
    <t>D 02.00.00</t>
  </si>
  <si>
    <t>D 02.01.01
45112000-5</t>
  </si>
  <si>
    <t>WYKONANIE WYKOPÓW W GRUNTACH I-V KATEGORII
CPV: Roboty ziemne i wykopaliskowe</t>
  </si>
  <si>
    <t>D 02.03.01
45112000-5</t>
  </si>
  <si>
    <t>D 04.00.00</t>
  </si>
  <si>
    <t>D 04.01.01
45233000-9</t>
  </si>
  <si>
    <t>PROFILOWANIE I ZAGĘSZCZANIE PODŁOŻA
CPV: Roboty w zakresie konstruowania, fundamentowania oraz wykonywania nawierzchni autostrad, dróg</t>
  </si>
  <si>
    <t>D 04.03.01
45233000-9</t>
  </si>
  <si>
    <t>OCZYSZCZENIE I SKROPIENIE WARSTW KONSTRUKCYJNYCH
CPV: Roboty w zakresie konstruowania, fundamentowania oraz wykonywania nawierzchni autostrad, dróg</t>
  </si>
  <si>
    <t>D 04.04.02
45233000-9</t>
  </si>
  <si>
    <t>PODBUDOWA Z KRUSZYWA ŁAMANEGO STABILIZOWANEGO MECHANICZNIE
CPV: Roboty w zakresie konstruowania, fundamentowania oraz wykonywania nawierzchni autostrad, dróg</t>
  </si>
  <si>
    <t>D 04.05.01
45233000-9</t>
  </si>
  <si>
    <t>PODBUDOWA Z MIESZANKI KRUSZYWA ZWIĄZANEGO CEMENTEM
CPV: Roboty w zakresie konstruowania, fundamentowania oraz wykonywania nawierzchni autostrad, dróg</t>
  </si>
  <si>
    <t>D 04.06.01
45233000-9</t>
  </si>
  <si>
    <t>PODBUDOWA BETONOWA
CPV: Roboty w zakresie konstruowania, fundamentowania oraz wykonywania nawierzchni autostrad, dróg</t>
  </si>
  <si>
    <t>D 04.07.01
45233000-9</t>
  </si>
  <si>
    <t>PODBUDOWA Z BETONU ASFALTOWEGO
CPV: Roboty w zakresie konstruowania, fundamentowania oraz wykonywania nawierzchni autostrad, dróg</t>
  </si>
  <si>
    <t>D 04.08.01
45233000-9</t>
  </si>
  <si>
    <t>05.00.00</t>
  </si>
  <si>
    <t>D 05.03.05
45233000-9</t>
  </si>
  <si>
    <t>NAWIERZCHNIA Z BETONU ASFALTOWEGO
CPV: Roboty w zakresie konstruowania, fundamentowania oraz wykonywania nawierzchni autostrad, dróg</t>
  </si>
  <si>
    <t>D 05.03.11
45233000-9</t>
  </si>
  <si>
    <t>FREZOWANIE NAWIERZCHNI ASFALTOWYCH NA ZIMNO
CPV: Roboty w zakresie konstruowania, fundamentowania oraz wykonywania nawierzchni autostrad, dróg</t>
  </si>
  <si>
    <t>OZNAKOWANIE PIONOWE
CPV: Roboty w zakresie konstruowania, fundamentowania oraz wykonywania nawierzchni autostrad, dróg</t>
  </si>
  <si>
    <t>KRAWĘŻNIKI I OPORNIKI BETONOWE
CPV: Roboty w zakresie konstruowania, fundamentowania oraz wykonywania nawierzchni autostrad, dróg</t>
  </si>
  <si>
    <t>D 08.02.01
45233000-9</t>
  </si>
  <si>
    <t>D 08.03.01
45233000-9</t>
  </si>
  <si>
    <t>BETONOWE OBRZEŻA CHODNIKOWE
CPV: Roboty w zakresie konstruowania, fundamentowania oraz wykonywania nawierzchni autostrad, dróg</t>
  </si>
  <si>
    <t>Wykonanie robót pomiarowych dla inwentaryzacji powykonawczej wraz z wykonaniem  mapy powykonawczej i włączeniem jej do zasobów geodezyjnych</t>
  </si>
  <si>
    <t>Wartość netto</t>
  </si>
  <si>
    <t>Razem:</t>
  </si>
  <si>
    <t xml:space="preserve">Obsługa geodezyjna - wytyczenie trasy kabli i położenia słupów, wykonanie inwentaryzacji powykonawczej </t>
  </si>
  <si>
    <t>Mechaniczne usunięcie ziemi urodzajnej z darniną z wywozem na składowisko Wykonawcy wraz z utylizacją</t>
  </si>
  <si>
    <r>
      <t>m</t>
    </r>
    <r>
      <rPr>
        <vertAlign val="superscript"/>
        <sz val="11"/>
        <rFont val="Arial1"/>
        <charset val="238"/>
      </rPr>
      <t>3</t>
    </r>
  </si>
  <si>
    <t>Rozebranie słupków stalowych do znaków z wywozem na składowisko Zamawiającego</t>
  </si>
  <si>
    <t>szt</t>
  </si>
  <si>
    <t>Wykonanie wykopów z wywozem i utylizacją na składowisko wykonawcy wraz z utylizacją</t>
  </si>
  <si>
    <t>Profilowanie i zagęszczenie podłoża pod warstwy konstrukcyjne</t>
  </si>
  <si>
    <t>Wykonanie nawierzchni z betonu asfaltowego AC 22P (podbudowa zasadnicza)  gr. 7 cm</t>
  </si>
  <si>
    <t>WYRÓWNANIE ISTNIEJACEJ PODBUDOWY BETONEM ASFALTOWYM
CPV: Roboty w zakresie konstruowania, fundamentowania oraz wykonywania nawierzchni autostrad, dróg</t>
  </si>
  <si>
    <t>Wyrównianie nawierzchni  poprzez wykonanie warstwy profilowej AC16W min. 4 cm</t>
  </si>
  <si>
    <t>NAWIERZCHNIA Z KOSTKI KAMIENNEJ
CPV: Roboty w zakresie konstruowania, fundamentowania oraz wykonywania nawierzchni autostrad, dróg</t>
  </si>
  <si>
    <t>Wykonanie nawierzchni z betonu asfaltowego AC 8S (warstwa ścieralna)  gr. 5 cm</t>
  </si>
  <si>
    <t>NAWIERZCHNIA Z KOSTKI BETONOWEJ
CPV:Roboty w zakresie konstruowania, fundamentowania oraz wykonywania nawierzchni autostrad, dróg</t>
  </si>
  <si>
    <t>D 05.03.26
45233000-9</t>
  </si>
  <si>
    <t>UŁOŻENIE GEOSIATKI Z WŁÓKIEN SZKLANO - WĘGLOWYCH
CPV:Roboty w zakresie konstruowania, fundamentowania oraz wykonywania nawierzchni autostrad, dróg</t>
  </si>
  <si>
    <t>Przymocowanie tarcz znaków drogowych odblaskowych do gotowych słupków - typ D</t>
  </si>
  <si>
    <t>D 07.06.02
45233000-9</t>
  </si>
  <si>
    <t>URZĄDZENIA ZABEZPIECZAJĄCE RUCH PIESZYCH
CPV: Roboty w zakresie konstruowania, fundamentowania oraz wykonywania nawierzchni autostrad, dróg</t>
  </si>
  <si>
    <t>Ustawienie krawężników betonowych 15x30 z wykonaniem ław betonowych z oporem z betonu C-12/15 na podsypce cementowo-piaskowej 1:4 gr. 5 cm</t>
  </si>
  <si>
    <t>Ustawienie krawężników betonowych 15x22 z wykonaniem ław betonowych z oporem z betonu C-12/15 na podsypce cementowo-piaskowej 1:4 gr. 5 cm</t>
  </si>
  <si>
    <t>Ustawienie krawężników betonowych 15x30/22 z wykonaniem ław betonowych z oporem z betonu C-12/15 na podsypce cementowo-piaskowej 1:4 gr. 5 cm</t>
  </si>
  <si>
    <t>Ustawienie oporników betonowych 12x25 z wykonaniem ław betonowych z oporem z betonu C-12/15 na podsypce cementowo-piaskowej 1:4 gr. 5 cm</t>
  </si>
  <si>
    <t>CHODNIK Z PŁYT CHODNIKOWYCH BETONOWYCH
CPV: Roboty w zakresie konstruowania, fundamentowania oraz wykonywania nawierzchni autostrad, dróg</t>
  </si>
  <si>
    <t>Ustawienie obrzeży betonowych 8x30 z wykonaniem ław betonowych z oporem z betonu C-12/15 na podsypce cementowo-piaskowej 1:4 gr. 5 cm</t>
  </si>
  <si>
    <t>GG.00.12.01 45233000-9</t>
  </si>
  <si>
    <t>m-1przew</t>
  </si>
  <si>
    <t xml:space="preserve">Montaż wysięgników rurowych pojedyńczych o masie do 15 kg na słupie </t>
  </si>
  <si>
    <t>KNNR 5 0701-02</t>
  </si>
  <si>
    <t>KNNR 5 0702-02</t>
  </si>
  <si>
    <t>Element scalony - rodzaj robót                                                                                                    Opis robót i obliczenie ich ilości</t>
  </si>
  <si>
    <t xml:space="preserve">D 01.03.04 </t>
  </si>
  <si>
    <t>KANALIZACJA KABLOWA</t>
  </si>
  <si>
    <t>Budowa studni kablowej  -  SKR-2</t>
  </si>
  <si>
    <t>Mechaniczna rozbiórka studni kablowych</t>
  </si>
  <si>
    <t xml:space="preserve">Demontaż kanalizacji kablowej  - 1 otworowej </t>
  </si>
  <si>
    <t>KABEL OTK</t>
  </si>
  <si>
    <t xml:space="preserve">Montaż złącza przelotowego - każde następne włókno  </t>
  </si>
  <si>
    <t>Pomiary reflektometryczne linii światlowodowych, pomiary końcowe z przełącznicy, mierzony 1 światłowód</t>
  </si>
  <si>
    <t>Pomiary reflektometryczne linii światlowodowych, pomiary końcowe z przełącznicy, każdy następny zmierzony światłowód</t>
  </si>
  <si>
    <t>Pomiary tłumienności optycznej linii światlowodowych metodą transmisyjną, pomiar łącznie z innymi pomiarami, każdy następny mierzony światłowód</t>
  </si>
  <si>
    <t>Pomiary tłumienności odbicia wstecznego (reflektancji) złączek światłowodowych, pomiar łacznie z innymi pomiarami, jeden zmierzony światłowód</t>
  </si>
  <si>
    <t>zakończenie</t>
  </si>
  <si>
    <t>Pomiary tłumienności odbicia wstecznego (reflektancji) złączek światłowodowych, pomiar łącznie z innymi pomiarami, każdy następny zmierzony światłowód</t>
  </si>
  <si>
    <t>złącze</t>
  </si>
  <si>
    <t>KABLE MIEDZIANE</t>
  </si>
  <si>
    <t>Montaż złączy równoległych kabli wypełnionych ułożonych w kanalizacji kablowej z zastosowaniem pojedynczych łączników żył i termokurczliwych osłon wzmocnionych, złącze na kablu o liczbie par 50</t>
  </si>
  <si>
    <t>Wyłączenie kabla równoległego ze złącza kabla wypełnionego ułożonego w kanalizacji kablowej z zastosowaniem termokurczliwych osłon wzmocnionych, kabel o 50 parach</t>
  </si>
  <si>
    <t xml:space="preserve">Wyciąganie kabla w powłoce termoplast.z kanal.kablow.- otw.wypełn.więcej niż jednym kablem </t>
  </si>
  <si>
    <t>Pomiary końcowe prądem stałym kabla o 50 parach</t>
  </si>
  <si>
    <t>Pomiary tłumienności skutecznej przy jednej częstotliwości kabla o 50 parach</t>
  </si>
  <si>
    <t>Pomiary końcowe prądem stałym kabla o 20 parach</t>
  </si>
  <si>
    <t>Pomiary tłumienności skutecznej przy jednej częstotliwości kabla o 20 parach</t>
  </si>
  <si>
    <t>SŁUP KABLOWY</t>
  </si>
  <si>
    <t>RAZEM BRUTTO)</t>
  </si>
  <si>
    <t>Nr poz.</t>
  </si>
  <si>
    <t>Opis robót</t>
  </si>
  <si>
    <t>1</t>
  </si>
  <si>
    <t>2</t>
  </si>
  <si>
    <t>4</t>
  </si>
  <si>
    <t>5</t>
  </si>
  <si>
    <t>KNR 2-01w 0113/03</t>
  </si>
  <si>
    <t>Roboty pomiarowe przy liniowych robotach ziemnych - trasa kanalizacji wraz z dokumentacją geodezyjną powykonawczą</t>
  </si>
  <si>
    <t>m3</t>
  </si>
  <si>
    <t>KNR 2-01 0324/04</t>
  </si>
  <si>
    <t>m2</t>
  </si>
  <si>
    <t>KNR 2-18w 0511/02</t>
  </si>
  <si>
    <t>Podłoża pod kanały i obiekty z materiałów sypkich grub. 15cm - PODSYPKA</t>
  </si>
  <si>
    <t>KNR 2-18W 0511/04</t>
  </si>
  <si>
    <t>Podłoża pod kanały i obiekty z materiałów sypkich o grubości  30cm - OBSYPKA, ZASYPKA</t>
  </si>
  <si>
    <t>Rozebranie mechaniczne podbudowy z kruszywa kamiennego o grubości 15cm</t>
  </si>
  <si>
    <t>Podbudowa z kruszywa łamanego - warstwa dolna o grub.po zagęszcz. 15 cm</t>
  </si>
  <si>
    <t>KNR 2-31 0114/04</t>
  </si>
  <si>
    <t>Warstwa wiążąca z betonu asfaltowego AC22W- grub.po zagęszcz. 4 cm</t>
  </si>
  <si>
    <t>0,5m</t>
  </si>
  <si>
    <t>KNR 2-18 0613/03</t>
  </si>
  <si>
    <t>Studnie rewizyjne w gotowym wykopie z kręgów żelbetowych o średnicy 1200mm i głębokości 3m</t>
  </si>
  <si>
    <t>Studzienka ściekowa uliczna prefabrykowana żelbetowa o średnicy 500mm z osadnikiem H=1,0m i wpustem krawężnikowo-jezdniowym D-400</t>
  </si>
  <si>
    <t xml:space="preserve">Cena jedn. </t>
  </si>
  <si>
    <t>Roboty ziemne  z transportem urobku na składowisko Wykonawcy i utylizacją</t>
  </si>
  <si>
    <t>Zasypanie wykopów piaskiem z zakupem, dostawą materiału i zagęszczeniem</t>
  </si>
  <si>
    <t>Wywiezienie gruzu z terenu rozbiórki na składowisko Wykonawcy z utylizacją</t>
  </si>
  <si>
    <t>Nawierzchnia z mieszanek mineralno-bitumicznych grysowo-żwirowych - warstwa wiążąca afaltowa AC22W - zwiększenie grubości warstwy do 8 cm</t>
  </si>
  <si>
    <t>27.</t>
  </si>
  <si>
    <t>28.</t>
  </si>
  <si>
    <t>29.</t>
  </si>
  <si>
    <t>30.</t>
  </si>
  <si>
    <t>31.</t>
  </si>
  <si>
    <t>32.</t>
  </si>
  <si>
    <t>Wartość netto:</t>
  </si>
  <si>
    <t>Wartość brutto:</t>
  </si>
  <si>
    <t xml:space="preserve"> KANALIZACJA DESZCZOWA - ROBOTY ZIEMNE</t>
  </si>
  <si>
    <t xml:space="preserve"> KANALIZACJA DESZCZOWA - ROBOTY INSTALACYJNE</t>
  </si>
  <si>
    <t>1.1.</t>
  </si>
  <si>
    <t>1.2.</t>
  </si>
  <si>
    <t>1.3.</t>
  </si>
  <si>
    <t>2.1.</t>
  </si>
  <si>
    <t>2.2.</t>
  </si>
  <si>
    <t>2.3.</t>
  </si>
  <si>
    <t>3.1.</t>
  </si>
  <si>
    <t>1.4.</t>
  </si>
  <si>
    <t>1.5.</t>
  </si>
  <si>
    <t>1.6.</t>
  </si>
  <si>
    <t>godz.</t>
  </si>
  <si>
    <t>KNR 2-18 0804/02</t>
  </si>
  <si>
    <t>DROGI</t>
  </si>
  <si>
    <t>opracował:</t>
  </si>
  <si>
    <t>…………………………………</t>
  </si>
  <si>
    <t>………………………………</t>
  </si>
  <si>
    <t>………………………………………………</t>
  </si>
  <si>
    <t>……………………………………………</t>
  </si>
  <si>
    <t>……………………………………………………</t>
  </si>
  <si>
    <t>…………………………………………………</t>
  </si>
  <si>
    <t>Likwidacja kolizji z urządzeniami teletechnicznymi firmy ORANGE POLSKA S.A.</t>
  </si>
  <si>
    <t>1.7.</t>
  </si>
  <si>
    <t>1.8.</t>
  </si>
  <si>
    <t>1.9.</t>
  </si>
  <si>
    <t>1.10.</t>
  </si>
  <si>
    <t>1.11.</t>
  </si>
  <si>
    <t>1.12.</t>
  </si>
  <si>
    <t>Przebudowa ulicy Górniczej w Inowrocławiu</t>
  </si>
  <si>
    <t>Mechaniczne ścięcie drzew  z karczowaniem pni o śr. 26-35 cm z wywozem materiałów na składowisko Wykonawcy i utylizacją z zasypaniem wykopów po karczowaniu</t>
  </si>
  <si>
    <r>
      <t>m</t>
    </r>
    <r>
      <rPr>
        <vertAlign val="superscript"/>
        <sz val="11"/>
        <rFont val="Arial1"/>
        <charset val="238"/>
      </rPr>
      <t>2</t>
    </r>
  </si>
  <si>
    <t>Rozebranie nawierzchni z kostki betonowej  gr. 6 cm  - materiał nadający się do odzysku oczyścić, spaletyzować i odwieźć do magazynu Zamawiającego na odległość do 5 km, wywóz pozostałości na składowisko składowisko Wykonawcy wraz z utylizacją</t>
  </si>
  <si>
    <t>Rozebranie nawierzchni z kostki betonowej  gr. 8 cm  - materiał nadający się do odzysku oczyścić, spaletyzować i odwieźć do magazynu Zamawiającego na odległość do 5 km, wywóz pozostałości na składowisko składowisko Wykonawcy wraz z utylizacją</t>
  </si>
  <si>
    <t>Rozebranie nawierzchni z płytek 25x25x6 cm  - materiał nadający się do odzysku oczyścić, spaletyzować i odwieźć do magazynu Zamawiającego na odległość do 5 km, wywóz pozostałości na składowisko składowisko Wykonawcy wraz z utylizacją</t>
  </si>
  <si>
    <t>Rozebranie barier drogowych ochronnych z wywozem na składowisko Zamawiającego</t>
  </si>
  <si>
    <t>Rozbiórka istniejącego ogrodzenia w pasie dzielącym z wywozem na składowisko Wykonawcy wraz z utylizacją</t>
  </si>
  <si>
    <t>Formowanie nasypów z  zakupem i dowozem materiału wraz z zagęszczeniem</t>
  </si>
  <si>
    <t>3.2.</t>
  </si>
  <si>
    <t>3.1.1.</t>
  </si>
  <si>
    <t>3.2.1.</t>
  </si>
  <si>
    <t>3.2.2.</t>
  </si>
  <si>
    <t>3.2.3.</t>
  </si>
  <si>
    <t>3.3.</t>
  </si>
  <si>
    <t>3.3.1.</t>
  </si>
  <si>
    <t>3.3.2.</t>
  </si>
  <si>
    <t>3.3.3.</t>
  </si>
  <si>
    <t>3.4.</t>
  </si>
  <si>
    <t>3.4.1.</t>
  </si>
  <si>
    <t>3.4.2.</t>
  </si>
  <si>
    <t>3.4.3.</t>
  </si>
  <si>
    <t>3.4.4.</t>
  </si>
  <si>
    <t>3.4.5.</t>
  </si>
  <si>
    <t>3.5.</t>
  </si>
  <si>
    <t>3.5.1.</t>
  </si>
  <si>
    <t>3.5.2.</t>
  </si>
  <si>
    <t>3.5.3.</t>
  </si>
  <si>
    <r>
      <t>m</t>
    </r>
    <r>
      <rPr>
        <vertAlign val="superscript"/>
        <sz val="11"/>
        <rFont val="Arial1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</si>
  <si>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3.6.</t>
  </si>
  <si>
    <t>3.6.1.</t>
  </si>
  <si>
    <t>3.7.</t>
  </si>
  <si>
    <t>3.7.1.</t>
  </si>
  <si>
    <t>Wykonanie nawierzchni z betonu asfaltowego AC 11S (warstwa ścieralna)  gr.4 cm</t>
  </si>
  <si>
    <t>Wykonanie nawierzchni z betonu asfaltowego AC 16W (warstwa wiążąca)  gr. 6 cm</t>
  </si>
  <si>
    <t>4.1.</t>
  </si>
  <si>
    <t>4.1.1.</t>
  </si>
  <si>
    <t>4.2.</t>
  </si>
  <si>
    <t>4.2.1.</t>
  </si>
  <si>
    <t xml:space="preserve">Wykonanie nawierzchni z kostki betonowej, gr. 8 cm szarej na podsypce cem.-piaskowej </t>
  </si>
  <si>
    <r>
      <t>Wykonanie nawierzchni z kostki betonowej, gr. 8 cm czarnej na podsypce cem.-piaskowej</t>
    </r>
    <r>
      <rPr>
        <i/>
        <sz val="8"/>
        <rFont val="Arial1"/>
        <charset val="238"/>
      </rPr>
      <t xml:space="preserve"> </t>
    </r>
  </si>
  <si>
    <t>4.3.</t>
  </si>
  <si>
    <t>4.3.1.</t>
  </si>
  <si>
    <t>Ułożenie siatki wzmacniającej z włókien szklano - węglowych, szer. 1,5m</t>
  </si>
  <si>
    <t>4.4.</t>
  </si>
  <si>
    <t>4.4.1.</t>
  </si>
  <si>
    <t>Wykonanie frezowania nawierzchni asfaltowych na zimno gr. do 4 cm z wywozem destruktu na składowisko Zamawiającego</t>
  </si>
  <si>
    <t>Nawierzchnia z kostki kamiennej 4/6 na podsypce z miału granitowego 0,75-2,0mm,gr 5 cm</t>
  </si>
  <si>
    <t>4.2.2.</t>
  </si>
  <si>
    <t>4.2.3.</t>
  </si>
  <si>
    <t>D 05.03.23
45233000-9</t>
  </si>
  <si>
    <t>4.4.2.</t>
  </si>
  <si>
    <t>4.4.3.</t>
  </si>
  <si>
    <t>4.4.4.</t>
  </si>
  <si>
    <t>4.4.5.</t>
  </si>
  <si>
    <t>4.5.</t>
  </si>
  <si>
    <t>4.5.1.</t>
  </si>
  <si>
    <t>6.1.</t>
  </si>
  <si>
    <t>6.1.1.</t>
  </si>
  <si>
    <t>6.1.2.</t>
  </si>
  <si>
    <t>6.1.3.</t>
  </si>
  <si>
    <t>5.1.</t>
  </si>
  <si>
    <t>5.1.1.</t>
  </si>
  <si>
    <t>5.1.2.</t>
  </si>
  <si>
    <t>5.1.3.</t>
  </si>
  <si>
    <t>5.2.</t>
  </si>
  <si>
    <t>5.2.1.</t>
  </si>
  <si>
    <t>5.2.2.</t>
  </si>
  <si>
    <t>5.2.3.</t>
  </si>
  <si>
    <t>5.3.</t>
  </si>
  <si>
    <t>5.3.1.</t>
  </si>
  <si>
    <t>D 08.00.00.</t>
  </si>
  <si>
    <t>D 08.01.01
45233000-10</t>
  </si>
  <si>
    <t>6.1.4.</t>
  </si>
  <si>
    <t xml:space="preserve">Wykonanie nawierzchni z płytek  guzkowanych żółtych, gr. 8 cm na podsypce cem.-piaskowej </t>
  </si>
  <si>
    <t>6.2.</t>
  </si>
  <si>
    <t>6.2.1.</t>
  </si>
  <si>
    <t>6.3.</t>
  </si>
  <si>
    <t>6.3.1.</t>
  </si>
  <si>
    <t>D 09.00.00.</t>
  </si>
  <si>
    <t>ZIELEŃ DROGOWA
CPV: Sadzenie drzew</t>
  </si>
  <si>
    <t>7.1.</t>
  </si>
  <si>
    <t>7.1.1.</t>
  </si>
  <si>
    <t>7.1.2.</t>
  </si>
  <si>
    <t>7.1.3.</t>
  </si>
  <si>
    <t>7.2.</t>
  </si>
  <si>
    <t>HUMUSOWANIE Z OBSIANIEM TRAWĄ
CPV:Roboty ziemne i wykopaliskowe</t>
  </si>
  <si>
    <t>Humusowanie z obsianiem trawą, warstwa humusu 10 cm</t>
  </si>
  <si>
    <t>7.2.1.</t>
  </si>
  <si>
    <t>8.1.</t>
  </si>
  <si>
    <t>8.1.1.</t>
  </si>
  <si>
    <t>Likwidacja elementów oświetlenia</t>
  </si>
  <si>
    <t>KNR 5-10 0508-05</t>
  </si>
  <si>
    <t>Montaż w rowach muf przelotowych z rur termokurczliwych na kablach wielożylowych z żyłami Al. o przekroju do 70 mm2 na napięcie do 1 kV</t>
  </si>
  <si>
    <t>KNR 5-10 0303-02</t>
  </si>
  <si>
    <t>Układanie rur ochronnych PCW dwudzielnych A-PS o średnicy 58 mm w wykopie</t>
  </si>
  <si>
    <t>KNR 5-10 1005-07</t>
  </si>
  <si>
    <t>Demontaż opraw</t>
  </si>
  <si>
    <t>KNR 5-10 1002-01</t>
  </si>
  <si>
    <t>Demontaż wysięgników o ciężarze do 15 kg na słupie</t>
  </si>
  <si>
    <t>KNR 5-10 0709-03</t>
  </si>
  <si>
    <r>
      <t xml:space="preserve">OŚWIETLENIE ULIC </t>
    </r>
    <r>
      <rPr>
        <b/>
        <sz val="14"/>
        <rFont val="Arial CE"/>
        <charset val="238"/>
      </rPr>
      <t xml:space="preserve"> </t>
    </r>
  </si>
  <si>
    <t>Ręczne kopanie rowków kablowych grunt kat. III</t>
  </si>
  <si>
    <t>Układanie rur ochronnych PCW  DVKo średnicy 75 mm w wykopie</t>
  </si>
  <si>
    <t>KNR 5-10 0301/01</t>
  </si>
  <si>
    <t>Nasypanie wastwy piasku o grubości 0,1m na dno rowu kablowego o szer. 0,4m (dwie warstwy)</t>
  </si>
  <si>
    <t>KNR 5-10 0103/03</t>
  </si>
  <si>
    <t>KNR 5-10 0114/03</t>
  </si>
  <si>
    <t>Ręczne układanie kabli wielożyłowych YAKY 4x35 w przepustach, złączu i szafce</t>
  </si>
  <si>
    <t xml:space="preserve">Ręczne zasypanie rowów dla kabli </t>
  </si>
  <si>
    <t>KNR 5-10 0709/03</t>
  </si>
  <si>
    <t>KNR 5-10 1002-02</t>
  </si>
  <si>
    <t>KNR 5-10 1004-01</t>
  </si>
  <si>
    <t>Wciąganie przewodów w słup  przy udziale podnośnika samochodowego</t>
  </si>
  <si>
    <t>KNNR 5 0203-02</t>
  </si>
  <si>
    <t>Przewody kabelkowe o łącznym przekroju żył do 12,5mm2,  LgY żo 10</t>
  </si>
  <si>
    <t>KNR 5-10 1001-04</t>
  </si>
  <si>
    <t>Montaż tabliczek bezpiecznikowych na konstrukcji IZK 4-01</t>
  </si>
  <si>
    <t>Montaż tabliczek bezpiecznikowych na konstrukcji IZK 4-02</t>
  </si>
  <si>
    <t>Montaż tabliczek bezpiecznikowych na konstrukcji IZK 4-03</t>
  </si>
  <si>
    <t>KNR 5-10 1001-03</t>
  </si>
  <si>
    <t>KNR 5-10 0604-07</t>
  </si>
  <si>
    <t>KNNR 5 1203-05</t>
  </si>
  <si>
    <t>KNNR 5 0707-06</t>
  </si>
  <si>
    <t>Układanie kabli o masie do 9,0 kg w rowach kablowych (YAKY 4x50)</t>
  </si>
  <si>
    <t>szt. żył</t>
  </si>
  <si>
    <t>KNNR 5 0401-01</t>
  </si>
  <si>
    <t>KNNR 5 1304-01</t>
  </si>
  <si>
    <t>Badania i pomiary instalacji uziemiającej (pierwszy pomiar)</t>
  </si>
  <si>
    <t>KNNR 5 1304-02</t>
  </si>
  <si>
    <t>Badania i pomiary instalacji uziemiającej (następny pomiar)</t>
  </si>
  <si>
    <t>KNNR 5 1303-03</t>
  </si>
  <si>
    <t>Pomiar rezystancji izolacji instalacji elektrycznej - obwód trójfazowy (pierwszy pomiar)</t>
  </si>
  <si>
    <t>KNNR 5 1303-04</t>
  </si>
  <si>
    <t>Pomiar rezystancji izolacji instalacji elektrycznej - obwód trójfazowy następny pomiar)</t>
  </si>
  <si>
    <t>kalk. wlasna</t>
  </si>
  <si>
    <t>KNR 2-01 0216-01</t>
  </si>
  <si>
    <t>Wykopy wykonane mechanicznie na odklad</t>
  </si>
  <si>
    <t>Pełne umocnienie (wraz z rozbiórką) szalunkami pionowych ścian wykopów liniowych, grunt kategorii I-III nawodniony</t>
  </si>
  <si>
    <t>Odwodnienie wykopu wg technologii wykonawcy</t>
  </si>
  <si>
    <t>KNR 2-01 0230-01</t>
  </si>
  <si>
    <t>Zasypanie wykopu gruntem z odkladu z zagęszczeniem</t>
  </si>
  <si>
    <t>KNR 4-05t1 0411-02</t>
  </si>
  <si>
    <t>Likwidacja studzienek ulicznych betonowych fi 500 z osadnikiem i przykanalikami z wywozem i utylizacją</t>
  </si>
  <si>
    <t>Studnie rewizyjne w gotowym wykopie z kręgów żelbetowych o średnicy 1200mm - za każde 0,5m różnicy głębokości studni (zmniejszenie o 1 m)</t>
  </si>
  <si>
    <t>Kanały z rur PVC klasy S (8,0 kN/m2) łączonych na wcisk o śr. zewn. 200 mm</t>
  </si>
  <si>
    <t>KNNR 4 1308/02</t>
  </si>
  <si>
    <t>Kanały z rur PVC klasy S (8,0 kN/m2) łączonych na wcisk o śr. zewn. 160 mm</t>
  </si>
  <si>
    <t>KNR 2-18W 0422/02</t>
  </si>
  <si>
    <t>KNR 4-01 0208-02</t>
  </si>
  <si>
    <t>Wiercenie otworów w elementach z betonu (siodlowe przejście szczelne) dn 200 mm</t>
  </si>
  <si>
    <t>KNR 4-01 0208-03</t>
  </si>
  <si>
    <t>KNR 4-01 0208-04</t>
  </si>
  <si>
    <t>Wiercenie otworów w elementach z betonu (siodlowe przejście szczelne) dn 160 mm</t>
  </si>
  <si>
    <t>Wiercenie otworów w elementach z betonu (przejście szczelne) dn 200 mm</t>
  </si>
  <si>
    <t>KNR 2-18 0804/01</t>
  </si>
  <si>
    <t>Próba szczelności kanałów rurowych o średnicy nominalnej 160mm</t>
  </si>
  <si>
    <t xml:space="preserve"> KANALIZACJA DESZCZOWA - ODTWORZENIE NAWIERZCHNI</t>
  </si>
  <si>
    <t>Warstwa górna podbudowy z kruszywa łamanego  - za każdy dalszy 1cm (Krotność= 15)</t>
  </si>
  <si>
    <t>KNR 2-31 0109-01</t>
  </si>
  <si>
    <t>KNR 4-04 1103/01-05</t>
  </si>
  <si>
    <t>Mechaniczne rozebranie podbudowy z kruszywa kamiennego - dalszy 1 cm grub. (Krotność= 15)</t>
  </si>
  <si>
    <t>KNR 2-31 0803-03</t>
  </si>
  <si>
    <t>Rozebranie nawierzchni bitumicznej, warstwa gr. 3 cm</t>
  </si>
  <si>
    <t>KNR 2-31 0803-04</t>
  </si>
  <si>
    <t>Rozebranie nawierzchni bitumicznej, zwiększenie grubości do 5 cm</t>
  </si>
  <si>
    <t>Budowa kanalizacji kablowej 3 otworowej</t>
  </si>
  <si>
    <t>Budowa kanalizacji kablowej 1 otworowej</t>
  </si>
  <si>
    <t>Budowa studni kablowej  -  SKR-1</t>
  </si>
  <si>
    <t>Wymiana ramy z pokrywą na typ ciężki wzmocniony</t>
  </si>
  <si>
    <t xml:space="preserve">Demontaż kanalizacji kablowej  - 3 otworowej </t>
  </si>
  <si>
    <t>Odtworzenie nawierzchni</t>
  </si>
  <si>
    <t>Wykonanie przepustów rurą dwudzielną pod drogami, wykop otwarty - zabezpieczenie rurociągu kablowego - RHPDE_D160</t>
  </si>
  <si>
    <t>Montaż kolanka KF 120PS</t>
  </si>
  <si>
    <t>Wykonanie przepustów rurą dwudzielną pod drogami, wykop otwarty - zabezpieczenie rurociągu kablowego - RHPDE_D120</t>
  </si>
  <si>
    <t>Wykonanie przepustów rurą dwudzielną pod drogami, wykop otwarty - zabezpieczenie rurociągu kablowego - RHPDE_D110</t>
  </si>
  <si>
    <t>KANALIZACJA WTÓRNA</t>
  </si>
  <si>
    <t>1.13.</t>
  </si>
  <si>
    <t>Ręczne wciąganie rur kanalizacji wtórnej, otwór wolny, rury w zwojach 1*32</t>
  </si>
  <si>
    <t>Ręczne wciąganie rur kanalizacji wtórnej, , rury  1*32</t>
  </si>
  <si>
    <t>Badanie szczelności zamontowanych odcinkow kanalizacji wtórnej, średnica rur 32 mm</t>
  </si>
  <si>
    <t>Wyciąganie kabli światłowodowych z kanalizacji wtórnej</t>
  </si>
  <si>
    <t>Wyciąganie kabli światłowodowych do kanalizacji wtórnej</t>
  </si>
  <si>
    <t xml:space="preserve">Montaż złącza przelotowego - 1 włókno </t>
  </si>
  <si>
    <t>Montaż stelażu zapasu kabli światłowodowychw studni kablowej</t>
  </si>
  <si>
    <t>Pomiary reflektometryczne linii światlowodowych, pomiary montażowe z przełącznicy, mierzony 1 światłowód</t>
  </si>
  <si>
    <t>Pomiary reflektometryczne linii światlowodowych, pomiary montażowe z przełącznicy, każdy następny zmierzony światłowód</t>
  </si>
  <si>
    <t>Pomiary tłumienności optycznej linii światlowodowych metodą transmisyjną, pomiar łącznie z innymi pomiarami, mierzony jeden światłowód</t>
  </si>
  <si>
    <t>3.8.</t>
  </si>
  <si>
    <t>3.9.</t>
  </si>
  <si>
    <t>3.10.</t>
  </si>
  <si>
    <t>3.11.</t>
  </si>
  <si>
    <t>3.12.</t>
  </si>
  <si>
    <t>3.13.</t>
  </si>
  <si>
    <t>Ręczne wciąganie kabla wypelnionego w powłoce termoplastycznej do kanalizacji kablowej</t>
  </si>
  <si>
    <t>Montaż złączy równoległych kabli wypełnionych ułożonych w kanalizacji kablowej z zastosowaniem pojedynczych łączników żył i termokurczliwych osłon wzmocnionych, złącze na kablu o liczbie par 100</t>
  </si>
  <si>
    <t>Montaż złączy równoległych kabli wypełnionych ułożonych w kanalizacji kablowej z zastosowaniem pojedynczych łączników żył i termokurczliwych osłon wzmocnionych, złącze na kablu o liczbie par 30</t>
  </si>
  <si>
    <t>Montaż złączy równoległych kabli wypełnionych ułożonych w kanalizacji kablowej z zastosowaniem pojedynczych łączników żył i termokurczliwych osłon wzmocnionych, złącze na kablu o liczbie par 20</t>
  </si>
  <si>
    <t>Montaż złączy równoległych kabli wypełnionych ułożonych w kanalizacji kablowej z zastosowaniem pojedynczych łączników żył i termokurczliwych osłon wzmocnionych, złącze na kablu o liczbie par 10</t>
  </si>
  <si>
    <t>Montaż złączy równoległych kabli wypełnionych ułożonych w kanalizacji kablowej z zastosowaniem pojedynczych łączników żył i termokurczliwych osłon wzmocnionych, złącze na kablu o liczbie par 2</t>
  </si>
  <si>
    <t>Wyłączenie kabla równoległego ze złącza kabla wypełnionego ułożonego w kanalizacji kablowej z zastosowaniem termokurczliwych osłon wzmocnionych, kabel o 100 parach</t>
  </si>
  <si>
    <t>Wyłączenie kabla równoległego ze złącza kabla wypełnionego ułożonego w kanalizacji kablowej z zastosowaniem termokurczliwych osłon wzmocnionych, kabel o 30 parach</t>
  </si>
  <si>
    <t>Wyłączenie kabla równoległego ze złącza kabla wypełnionego ułożonego w kanalizacji kablowej z zastosowaniem termokurczliwych osłon wzmocnionych, kabel o 20 parach</t>
  </si>
  <si>
    <t>Wyłączenie kabla równoległego ze złącza kabla wypełnionego ułożonego w kanalizacji kablowej z zastosowaniem termokurczliwych osłon wzmocnionych, kabel o 10 parach</t>
  </si>
  <si>
    <t>Wyłączenie kabla równoległego ze złącza kabla wypełnionego ułożonego w kanalizacji kablowej z zastosowaniem termokurczliwych osłon wzmocnionych, kabel o 2 parach</t>
  </si>
  <si>
    <t>Pomiary końcowe prądem stałym kabla o 100 parach</t>
  </si>
  <si>
    <t>Pomiary tłumienności skutecznej przy jednej częstotliwości kabla o 100 parach</t>
  </si>
  <si>
    <t>Pomiary końcowe prądem stałym kabla o 30 parach</t>
  </si>
  <si>
    <t>Pomiary tłumienności skutecznej przy jednej częstotliwości kabla o 30 parach</t>
  </si>
  <si>
    <t>Pomiary końcowe prądem stałym kabla o 10 parach</t>
  </si>
  <si>
    <t>Pomiary tłumienności skutecznej przy jednej częstotliwości kabla o 10 parach</t>
  </si>
  <si>
    <t>Pomiary końcowe prądem stałym kabla o 2 parach</t>
  </si>
  <si>
    <t>Pomiary tłumienności skutecznej przy jednej częstotliwości kabla o 2 parach</t>
  </si>
  <si>
    <t>Przebudowa słupa kablowego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</si>
  <si>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</si>
  <si>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</si>
  <si>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</si>
  <si>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</si>
  <si>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</si>
  <si>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</si>
  <si>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</si>
  <si>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</si>
  <si>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</si>
  <si>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</si>
  <si>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</si>
  <si>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</si>
  <si>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</si>
  <si>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</si>
  <si>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</si>
  <si>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</si>
  <si>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4.22.</t>
  </si>
  <si>
    <t>4.23.</t>
  </si>
  <si>
    <t>4.24.</t>
  </si>
  <si>
    <t>4.25.</t>
  </si>
  <si>
    <t>4.26.</t>
  </si>
  <si>
    <t>Wykonanie przepustów rurą dwudzielna pod drogami i innymi przeszkodami wykopem otwartym w gruncie kat. III - zabezpieczenie rurociągu kablowego - RHDPE_D160</t>
  </si>
  <si>
    <t>Montaż kolanka KF 160PS</t>
  </si>
  <si>
    <t>Demontaż rury kanalizacji kablowej</t>
  </si>
  <si>
    <t>Odtworzenie podbudowy drogowej</t>
  </si>
  <si>
    <t>Likwidacja kolizji z urządzeniami teletechnicznymi firmy K-PSI Sp. z o.o.</t>
  </si>
  <si>
    <t>Budowa kanalizacji kablowej</t>
  </si>
  <si>
    <t xml:space="preserve">Budowa studni kablowej </t>
  </si>
  <si>
    <t xml:space="preserve">Demontaż kanalizacji kablowej  </t>
  </si>
  <si>
    <t>Pomiary reflektometryczne linii światłowodowych, pomiary montażowe z przełącznicy, mierzony 1 światłowód</t>
  </si>
  <si>
    <t>Wywiezienie gruzu z rozbiórek na składowisko Wykonawcy z utylizacją</t>
  </si>
  <si>
    <t>D 05.03.01
45233000-9</t>
  </si>
  <si>
    <t>Glempa</t>
  </si>
  <si>
    <t>Razem</t>
  </si>
  <si>
    <t>ZESTAWIENIE ZBIORCZE</t>
  </si>
  <si>
    <t>Ulica</t>
  </si>
  <si>
    <t>Rodzaj robót</t>
  </si>
  <si>
    <t>drogowe</t>
  </si>
  <si>
    <t>kan. deszczowa.</t>
  </si>
  <si>
    <t>oświetlenie</t>
  </si>
  <si>
    <t>razem instalacje</t>
  </si>
  <si>
    <t>Wartość robót ogółem:</t>
  </si>
  <si>
    <r>
      <t xml:space="preserve">Nazwa zadania:     </t>
    </r>
    <r>
      <rPr>
        <i/>
        <sz val="14"/>
        <rFont val="Arial CE"/>
        <family val="2"/>
        <charset val="238"/>
      </rPr>
      <t xml:space="preserve"> </t>
    </r>
  </si>
  <si>
    <t>Obsługa geodezyjna: roboty pomiarowe - wytyczenie trasy kanalizacji w terenie równinnym oraz wykonanie geodezyjnej dokumentacji powykonawczej (wyniki inwentaryzacji dostarczyć w wersji drukowanej oraz elektronicznej w formacie dwg lub dxf)</t>
  </si>
  <si>
    <t>kalk. indywidualna</t>
  </si>
  <si>
    <t>Roboty ziemne z odwozem gruntu na składowisko wykonawcy z utylizacją</t>
  </si>
  <si>
    <r>
      <t>m</t>
    </r>
    <r>
      <rPr>
        <vertAlign val="superscript"/>
        <sz val="10"/>
        <rFont val="Arial CE"/>
        <family val="2"/>
        <charset val="238"/>
      </rPr>
      <t>3</t>
    </r>
  </si>
  <si>
    <t>581,505</t>
  </si>
  <si>
    <t>KNNR 1 0603/01</t>
  </si>
  <si>
    <t>Odwodnienie wykopów i pompowanie wody wg technologii wykonawcy</t>
  </si>
  <si>
    <t>KNR 2-01 0324-04</t>
  </si>
  <si>
    <t>Pełne umocnienie (z rozbiórką) pionowych ścian wykopów liniowych  w gruncie kat. III-IV</t>
  </si>
  <si>
    <r>
      <t>m</t>
    </r>
    <r>
      <rPr>
        <vertAlign val="superscript"/>
        <sz val="10"/>
        <rFont val="Arial CE"/>
        <family val="2"/>
        <charset val="238"/>
      </rPr>
      <t>2</t>
    </r>
  </si>
  <si>
    <t>KNR 2-18 w   0511/02</t>
  </si>
  <si>
    <t>37,035</t>
  </si>
  <si>
    <t>KNR 2-18 w   0511/04</t>
  </si>
  <si>
    <t>151,586</t>
  </si>
  <si>
    <t>Zasypanie wykopów piaskiem z zakupem, dowozem materiału i zagęszczeniem</t>
  </si>
  <si>
    <t>348,702</t>
  </si>
  <si>
    <t>KNR 2-01 0505-04</t>
  </si>
  <si>
    <t>Plantowanie powierzchi gruntu po rozkopach</t>
  </si>
  <si>
    <t>325</t>
  </si>
  <si>
    <t>2. ROBOTY MONTAŻOWE</t>
  </si>
  <si>
    <t>ROBOTY MONTAŻOWE</t>
  </si>
  <si>
    <t xml:space="preserve">KNR 2-18 0613/03 </t>
  </si>
  <si>
    <t>Studnie rewizyjne w gotowym wykopie z kręgów żelbetowych o średnicy 1200mm i głębokości 3.0m</t>
  </si>
  <si>
    <t xml:space="preserve">Studnie rewizyjne w gotowym wykopie z kręgów żelbetowych  o średnicy 1200mm za każde 0,5m różnicy głębokości (zmniejszenie głębokości o 0,5m) </t>
  </si>
  <si>
    <t>Studzienka ściekowa uliczna prefabrykowana żelbetowa z izolacją zewnętrzną o średnicy 500mm    z osadnikiem i wpustem 620x420mm klasy D-400</t>
  </si>
  <si>
    <t>KNR 2-18 0511/05</t>
  </si>
  <si>
    <t>Kanały rurowe - rury żelbetowe  uszczelniane uszczelką gumową, średnica 500 mm, klasa obciążenia A</t>
  </si>
  <si>
    <t>Kanały z rur PCV litych klasy S (8,0kN/m) łączonych na wcisk, średnica 200 mm</t>
  </si>
  <si>
    <t>KNR 4-01 0208/02</t>
  </si>
  <si>
    <t>Wykonanie otworów w elementach z betonu + siodłowe przejście szczelne o średnicy  Dn 200mm - analogia</t>
  </si>
  <si>
    <t>Wykonanie otworów w elementach z betonu + siodłowe przejście szczelne o średnicy  Dn 500mm - analogia</t>
  </si>
  <si>
    <t>KNR2-19w 0306/02</t>
  </si>
  <si>
    <t>Rury ochronne dwudzielne Dn 110</t>
  </si>
  <si>
    <t>KNNR 4 1506/06</t>
  </si>
  <si>
    <r>
      <t>I</t>
    </r>
    <r>
      <rPr>
        <sz val="10"/>
        <rFont val="Arial CE"/>
        <family val="2"/>
        <charset val="238"/>
      </rPr>
      <t>zolacja zewnetrzna lepikiem asfaltowym stosowanym na zimno rur betonowych i żelbetowych                   o średnicy 500 mm (dwie warstwy)</t>
    </r>
  </si>
  <si>
    <t>KNR 2-18 0804/03</t>
  </si>
  <si>
    <t>KNR 2-18 0804/06</t>
  </si>
  <si>
    <t>Próba szczelności kanałów rurowych o średnicy nominalnej 500mm</t>
  </si>
  <si>
    <t xml:space="preserve">Przegląd wykonanych kolektorów kamerą inspekcyjną  </t>
  </si>
  <si>
    <t>……………………………….</t>
  </si>
  <si>
    <t>Nazwa zadania:</t>
  </si>
  <si>
    <r>
      <t>OŚWIETLENIE</t>
    </r>
    <r>
      <rPr>
        <sz val="12"/>
        <rFont val="Arial CE"/>
        <charset val="238"/>
      </rPr>
      <t xml:space="preserve"> </t>
    </r>
  </si>
  <si>
    <t>KNNR 5  0701-02</t>
  </si>
  <si>
    <t>Ręczne kopanie rowków kablowych 0,4x0,6m, grunt kat. III</t>
  </si>
  <si>
    <t xml:space="preserve">KNR 5-08 0608-07 </t>
  </si>
  <si>
    <t>KNR 5-10 0301-01</t>
  </si>
  <si>
    <t>Nasypanie wastwy piasku o grubości 0,1m na dno rowu kablowego (2 warstwy)</t>
  </si>
  <si>
    <t>KNR 5-10 0103-03</t>
  </si>
  <si>
    <t>Mechaniczny demontaż słupów oświetleneiowych o masie do 480 kg</t>
  </si>
  <si>
    <t>Ręczne zasypanie rowów dla kabli (0,4x0,6m)</t>
  </si>
  <si>
    <t>Demontaż wysięgników rurowych o ciężarze do 15 kg na słupie</t>
  </si>
  <si>
    <t>KNR 5-10 0709/05</t>
  </si>
  <si>
    <t>Mechaniczne stawianie słupów oświetleniowych o masie do 480 kg, wysokość 8m, słup kompletny z wysięgnikim i oprawą LED</t>
  </si>
  <si>
    <t>KNR 5-10 0604/07</t>
  </si>
  <si>
    <t>Montaż wysięgników rurowych o masie do 15 kg na słupie ( z demontażu)</t>
  </si>
  <si>
    <t>Montaż tabliczek bezpiecznikowych na konstrukcji</t>
  </si>
  <si>
    <t>pom.</t>
  </si>
  <si>
    <t>Pomiar rezystancji instalacji elektrycznej - obwód 3-fazowy (pierwszy pomiar)</t>
  </si>
  <si>
    <t>Pomiar rezystancji instalacji elektrycznej - obwód 3-fazowy (następny pomiar)</t>
  </si>
  <si>
    <t>kalk. własna</t>
  </si>
  <si>
    <t xml:space="preserve">Nazwa zadania:       </t>
  </si>
  <si>
    <t xml:space="preserve">Branża:       </t>
  </si>
  <si>
    <t>6</t>
  </si>
  <si>
    <t>7</t>
  </si>
  <si>
    <t>1.2.1.</t>
  </si>
  <si>
    <t>Mechaniczne ścięcie drzew z karczowaniem pni o śr. do 15 cm z wywozem materiałów na składowisko Wykonawcy i utylizacją, z zasypaniem wykopów po karczowaniu i zagęszczeniem</t>
  </si>
  <si>
    <t>1.2.2.</t>
  </si>
  <si>
    <t>Mechaniczne ścięcie drzew z karczowaniem pni o śr.do 25 cm z wywozem materiałów na składowisko Wykonawcy i utylizacją, z zasypaniem wykopów po karczowaniu i zagęszczeniem</t>
  </si>
  <si>
    <t>1.2.3.</t>
  </si>
  <si>
    <t>Mechaniczne ścięcie drzew z karczowaniem pni o śr.do 35 cm z wywozem materiałów na składowisko Wykonawcy i utylizacją, z zasypaniem wykopów po karczowaniu i zagęszczeniem</t>
  </si>
  <si>
    <t>1.2.4.</t>
  </si>
  <si>
    <t>Mechaniczne ścięcie drzew z karczowaniem pni o śr.do 45 cm z wywozem materiałów na składowisko Wykonawcy i utylizacją, z zasypaniem wykopów po karczowaniu i zagęszczeniem</t>
  </si>
  <si>
    <t>1.2.5.</t>
  </si>
  <si>
    <t>Mechaniczne ścięcie drzew z karczowaniem pni o śr.do 55 cm z wywozem materiałów na składowisko Wykonawcy i utylizacją, z zasypaniem wykopów po karczowaniu i zagęszczeniem</t>
  </si>
  <si>
    <t>1.2.6.</t>
  </si>
  <si>
    <t>Mechaniczne ścięcie drzew dwupiennych  z karczowaniem pni o śr.do 15 cm z wywozem materiałów na składowisko Wykonawcy i utylizacją, z zasypaniem wykopów po karczowaniu i zagęszczeniem</t>
  </si>
  <si>
    <t>1.2.7.</t>
  </si>
  <si>
    <t>Mechaniczne ścięcie drzew dwupiennych  z karczowaniem pni o śr.do 25 cm z wywozem materiałów na składowisko Wykonawcy i utylizacją, z zasypaniem wykopów po karczowaniu i zagęszczeniem</t>
  </si>
  <si>
    <t>1.2.8.</t>
  </si>
  <si>
    <t>Mechaniczne ścięcie drzew dwupiennych  z karczowaniem pni o śr.do 35 cm z wywozem materiałów na składowisko Wykonawcy i utylizacją, z zasypaniem wykopów po karczowaniu i zagęszczeniem</t>
  </si>
  <si>
    <t>1.2.9.</t>
  </si>
  <si>
    <t>Mechaniczne ścięcie drzew dwupiennych  z karczowaniem pni o śr.do 45 cm z wywozem materiałów na składowisko Wykonawcy i utylizacją, z zasypaniem wykopów po karczowaniu i zagęszczeniem</t>
  </si>
  <si>
    <t>1.2.10.</t>
  </si>
  <si>
    <t>Mechaniczne ścięcie krzewów  z karczowaniem pni o śr.do 15 cm z wywozem materiałów na składowisko Wykonawcy i utylizacją, z zasypaniem wykopów po karczowaniu i zagęszczeniem</t>
  </si>
  <si>
    <t>Mechaniczne usunięcie ziemi urodzajnej gr. 10cm z darniną z wywozem na składowisko Wykonawcy wraz z utylizacją</t>
  </si>
  <si>
    <t>1.4.1.</t>
  </si>
  <si>
    <t>Rozebranie podbudowy z chudego betonu  gr. 10cm z wywozem gruzu na składowisko Wykonawcy i utylizacją</t>
  </si>
  <si>
    <t>1.4.2.</t>
  </si>
  <si>
    <t>Rozebranie nawierzchni z betonowej kostki brukowej szarej gr. 8 cm, kostkę nadająca się do ponownego wbudowania oczyścić, spaletyzować i odwieźć na składowisko Zamawiającego, pozostałą  odwieźć na składowisko Wykonawcy z utylizacją</t>
  </si>
  <si>
    <t>1.4.3.</t>
  </si>
  <si>
    <t>Rozebranie nawierzchni z betonowej kostki brukowej czerwonej bezfazowej gr. 8 cm, kostkę nadająca się do ponownego wbudowania oczyścić, spaletyzować i odwieźć na składowisko Zamawiającego, pozostałą  odwieźć na składowisko Wykonawcy z utylizacją</t>
  </si>
  <si>
    <t>1.4.4.</t>
  </si>
  <si>
    <t>Rozebranie krawężników betonowych o wymiarach 15x30cm  z wywozem na składowisko Wykonawcy i utylizacją</t>
  </si>
  <si>
    <t>mb</t>
  </si>
  <si>
    <t>1.4.5.</t>
  </si>
  <si>
    <t>Rozebranie krawężników betonowych o wymiarach 15x22cm  z wywozem na składowisko Wykonawcy i utylizacją</t>
  </si>
  <si>
    <t>1.4.6.</t>
  </si>
  <si>
    <t>Rozebranie krawężników betonowych o wymiarach 15x30/22cm  z wywozem na składowisko Wykonawcy i utylizacją</t>
  </si>
  <si>
    <t>1.4.7.</t>
  </si>
  <si>
    <t>Rozebranie ławy betonowej z wywozem gruzu na składowisko Wykonawcy i utylizacją</t>
  </si>
  <si>
    <t>1.4.8.</t>
  </si>
  <si>
    <t>Rozebranie tarcz znaków z wywozem na składowisko Zamawiajacego</t>
  </si>
  <si>
    <t>1.4.9.</t>
  </si>
  <si>
    <t>1.4.10.</t>
  </si>
  <si>
    <t>Rozebranie bramy i furtki wejściowej z prętów metalowych giętych wraz z fundamentami, całość do odzysku</t>
  </si>
  <si>
    <t>1.4.11.</t>
  </si>
  <si>
    <t>Rozebranie altan działkowych z usunięciem materiałów rozbiórkowych na składowisko Wykonawcy i utylizacją</t>
  </si>
  <si>
    <t>1.5</t>
  </si>
  <si>
    <t>D 01.03.03
45111000-8</t>
  </si>
  <si>
    <t>PRZEBUDOWA KABLOWYCH LINII TELETECHNICZNYCH PRZY PRZEBUDOWIE DRÓG
CPV: Roboty w zakresie rozbiórek, przygotowania oraz oczyszczenia terenu pod budowę</t>
  </si>
  <si>
    <t>1.5.1</t>
  </si>
  <si>
    <t>Zabezpieczenie przewodu rura dzieloną typu A110PS lub równoważną wraz z odkryciem przewodu, wywozem urobku na składowisko Wykonawcy z utylizacją oraz zasypaniem wykopu  piaskem wraz  z zagęszczeniem</t>
  </si>
  <si>
    <t>2.1.1.</t>
  </si>
  <si>
    <t>2.2.1.</t>
  </si>
  <si>
    <t>Wykonanie nasypów z pozyskaniem materiału na zewnątrz, dowozem i zageszczeniem</t>
  </si>
  <si>
    <t>Profilowanie i zagęszczenie podłoża pod warstwy konstrukcyjne nawierzchni</t>
  </si>
  <si>
    <t>D 04.02.01
45233000-9</t>
  </si>
  <si>
    <t>WARSTWA ODCINAJĄCA
CPV: Roboty w zakresie konstruowania, fundamentowania oraz wykonywania nawierzchni autostrad, dróg</t>
  </si>
  <si>
    <t>Wykonanie warstwy odcinającej z piasku, warstwa gr. 10 cm</t>
  </si>
  <si>
    <t>D 04.02.02
45233000-9</t>
  </si>
  <si>
    <t>UŁOŻENIE GEOSIATKI I GEOWŁÓKNINY
CPV: Roboty w zakresie konstruowania, fundamentowania oraz wykonywania nawierzchni autostrad, dróg</t>
  </si>
  <si>
    <t>D 04.03.01a
45233000-9</t>
  </si>
  <si>
    <r>
      <t>Wykonanie podbudowy z mieszanki niezwiązanej z kruszywem C</t>
    </r>
    <r>
      <rPr>
        <sz val="8"/>
        <rFont val="Arial CE"/>
        <family val="2"/>
        <charset val="238"/>
      </rPr>
      <t>90/3</t>
    </r>
    <r>
      <rPr>
        <sz val="10"/>
        <rFont val="Arial CE"/>
        <family val="2"/>
        <charset val="238"/>
      </rPr>
      <t xml:space="preserve"> gr. 20 cm</t>
    </r>
  </si>
  <si>
    <t>3.6.2.</t>
  </si>
  <si>
    <r>
      <t>Wykonanie podbudowy pomocniczej z mieszanki związanej spoiwem hydraulicznym C</t>
    </r>
    <r>
      <rPr>
        <sz val="8"/>
        <rFont val="Arial CE"/>
        <family val="2"/>
        <charset val="238"/>
      </rPr>
      <t>5/6</t>
    </r>
    <r>
      <rPr>
        <sz val="10"/>
        <rFont val="Arial CE"/>
        <family val="2"/>
        <charset val="238"/>
      </rPr>
      <t xml:space="preserve"> </t>
    </r>
    <r>
      <rPr>
        <sz val="10"/>
        <rFont val="Arial CE"/>
        <charset val="238"/>
      </rPr>
      <t>gr</t>
    </r>
    <r>
      <rPr>
        <sz val="10"/>
        <rFont val="Arial CE"/>
        <family val="2"/>
        <charset val="238"/>
      </rPr>
      <t>. 15 cm</t>
    </r>
  </si>
  <si>
    <t>3.7.2.</t>
  </si>
  <si>
    <t>3.8.1.</t>
  </si>
  <si>
    <t>Wykonanie podbudowy zasadnicznej z betonu asfaltowego AC 22 P  gr. 14 cm</t>
  </si>
  <si>
    <t>4.1</t>
  </si>
  <si>
    <t>Wykonanie nawierzchni z betonu asfaltowego AC 22W (warstwa wiążąca)  gr. 8 cm</t>
  </si>
  <si>
    <t>D 05.03.13a
45233000-9</t>
  </si>
  <si>
    <t>NAWIERZCHNIA Z MIESZANKI MASTYKSOWO - GRYSOWEJ (SMA)
CPV: Roboty w zakresie konstruowania, fundamentowania oraz wykonywania nawierzchni autostrad, dróg</t>
  </si>
  <si>
    <t xml:space="preserve">Wykonanie warstwy ścieralnej z mieszanki mastyksowo -grysowej SMA, warstwa grubości 4 cm </t>
  </si>
  <si>
    <t>D 05.03.23                         45233000-9</t>
  </si>
  <si>
    <t>NAWIERZCHNIA Z BETONOWEJ KOSTKI BRUKOWEJ
CPV:Roboty w zakresie konstruowania, fundamentowania oraz wykonywania nawierzchni autostrad, dróg</t>
  </si>
  <si>
    <t xml:space="preserve">Wykonanie nawierzchni z betonowej kostki brukowej szarej, podsypka cementowo - piaskowa, grubość kostki 8 cm </t>
  </si>
  <si>
    <t>4.3.2.</t>
  </si>
  <si>
    <t>4.3.3.</t>
  </si>
  <si>
    <t>D 07.00.00</t>
  </si>
  <si>
    <t>Wykonanie oznakowania poziomego jezdni materiałami cienkowarstwowymi 
-&gt; linie cięgłe  (wg wykazu oznakowania)</t>
  </si>
  <si>
    <t>Wykonanie oznakowania poziomego jezdni materiałami cienkowarstwowymi 
-&gt; linie przerywane  (wg wykazu oznakowania)</t>
  </si>
  <si>
    <t>Wykonanie oznakowania poziomego jezdni materiałami cienkowarstwowymi 
-&gt; znaki poprzeczne i symbole (wg wykazu oznakowania)</t>
  </si>
  <si>
    <t>D 07.02.01
45233000-9</t>
  </si>
  <si>
    <t>Przestawienie słupka wraz ze znakiem</t>
  </si>
  <si>
    <t>Wprowadzenie i utrzymanie czasowej organizacji ruchu</t>
  </si>
  <si>
    <t>Montaż barier rurowych U-12  h=1,1m, kolor żółty</t>
  </si>
  <si>
    <t>D 08.00.00</t>
  </si>
  <si>
    <t>D 08.01.01
45233000-9</t>
  </si>
  <si>
    <t>Ustawienie krawężników betonowych zwykłych 15x30 z wykonaniem ław betonowych 
z oporem z betonu C12/15 na podsypce cementowo-piaskowej 1:4 gr. 5 cm</t>
  </si>
  <si>
    <t>Ustawienie krawężników betonowych najazdowych 15x22 z wykonaniem ław betonowych 
z oporem z betonu C12/15 na podsypce cementowo-piaskowej 1:4 gr. 5 cm</t>
  </si>
  <si>
    <t>Ustawienie krawężników betonowych skośnych 15x(22/30) z wykonaniem ław betonowych 
z oporem z betonu C12/15 na podsypce cementowo-piaskowej 1:4 gr. 5 cm</t>
  </si>
  <si>
    <t>Ustawienieoporników betonowych 12x25 z wykonaniem ław betonowych 
z oporem z betonu C12/15 na podsypce cementowo-piaskowej 1:4 gr. 5 cm</t>
  </si>
  <si>
    <t>CHODNIKI Z BETONOWYCH PŁYT CHODNIKOWYCH
CPV: Roboty w zakresie konstruowania, fundamentowania oraz wykonywania nawierzchni autostrad, dróg</t>
  </si>
  <si>
    <t xml:space="preserve">Wykonanie nawierzchni chodników z płyt polimerobetonowych guzkowanych, grubość 8 cm  na podsypce cem.-piaskowej </t>
  </si>
  <si>
    <t xml:space="preserve">Ustawianie obrzeży betonowych o wymiarach 30x8 cm na podsypce cementowo - piaskowej 
z wykonaniem ław betonowych z oporem z betonu C12/15 </t>
  </si>
  <si>
    <t>D 09.00.00</t>
  </si>
  <si>
    <t>D 09.01.00
45233000-9</t>
  </si>
  <si>
    <t>Nasadzenia - prunus serrulata "KAZAN" - wiśnia piłkowana</t>
  </si>
  <si>
    <t>Nasadzenia - prunus serrulata ROYAL BURGUNDY" - wiśnia piłkowana</t>
  </si>
  <si>
    <t>Nasadzenia -picea pungens  - świerk klujący</t>
  </si>
  <si>
    <t>D 09.01.01
45112000-5</t>
  </si>
  <si>
    <t>HUMUSOWANIE Z OBSIANIEM TRAWĄ
CPV: Roboty ziemne i wykopaliskowe</t>
  </si>
  <si>
    <t>Humusowanie terenu z obsianiem przy grubości warstwy humusu 10 cm i zastosowaniem hydroobsiewu</t>
  </si>
  <si>
    <t>D 10.00.00</t>
  </si>
  <si>
    <t>INNE ROBOTY</t>
  </si>
  <si>
    <t>D 10.00.01
45233000-9</t>
  </si>
  <si>
    <t>HUMUSOWANIE Z OBSIANIEM TRAWĄ
CPV: Roboty w zakresie konstruowania, fundamentowania oraz wykonywania nawierzchni autostrad, dróg</t>
  </si>
  <si>
    <t>Montaż ogrodzenia (panele segmentowe z prętów metalowych giętych, słupki mocujące, fundamenty i cokół prefabrykowany) - materiał z  odzysku</t>
  </si>
  <si>
    <t>8.1.2.</t>
  </si>
  <si>
    <t>Montaż ogrodzenia (panele segmentowe z prętów metalowych giętych, słupki mocujące, fundamenty i cokół prefabrykowany) - materiały nowe</t>
  </si>
  <si>
    <t>8.1.3.</t>
  </si>
  <si>
    <t>Montaż bramy i furtki wejściowej z prętów metalowych giętych wraz z fundamentami, materiał z odzysku</t>
  </si>
  <si>
    <t>GG.00.12.01</t>
  </si>
  <si>
    <t>9.1.</t>
  </si>
  <si>
    <t>GG.00.12.01                               45233000-9</t>
  </si>
  <si>
    <t>GEODEZYJNA DOKUMENTACJA POWYKONAWCZA
CPV:Roboty w zakresie konstruowania, fundamentowania oraz wykonywania nawierzchni autostrad, dróg</t>
  </si>
  <si>
    <t>9.1.1.</t>
  </si>
  <si>
    <t>OGÓŁEM</t>
  </si>
  <si>
    <t xml:space="preserve">Górnicza </t>
  </si>
  <si>
    <t>ENEA kolizje</t>
  </si>
  <si>
    <t>ORANGE kolizje</t>
  </si>
  <si>
    <t>K-PSI kolizje</t>
  </si>
  <si>
    <t>NETIA kolizje</t>
  </si>
  <si>
    <t>D 01.03.04
45111000-8</t>
  </si>
  <si>
    <t>REGULACJA URZADZEŃ INFRASTRUKTURY  PODZIEMNEJ
CPV: Roboty w zakresie rozbiórek, przygotowania oraz oczyszczenia terenu pod budowę</t>
  </si>
  <si>
    <t xml:space="preserve">1.5. </t>
  </si>
  <si>
    <t>1.5.1.</t>
  </si>
  <si>
    <t>Regulacja wysokościowa istniejących sudni telekomunikacyjnych</t>
  </si>
  <si>
    <t>Regulacja włazów kanałowych z wymianą pierścieni odciążających i płyt nastudziennych</t>
  </si>
  <si>
    <t>Regulacja zaworów wodociągowych</t>
  </si>
  <si>
    <t>PRZEBUDOWA KABLOWYCH 
CPV: Roboty w zakresie rozbiórek, przygotowania oraz oczyszczenia terenu pod budowę</t>
  </si>
  <si>
    <t>Zabezpieczenie przewodow telekomunikacyjnych rurą osłonowądzieloną typu A 110PS lub rownoważną</t>
  </si>
  <si>
    <t>1.6.1.</t>
  </si>
  <si>
    <t>1.6.2.</t>
  </si>
  <si>
    <t>1.6.3.</t>
  </si>
  <si>
    <t>Demontaż słupów oświetleniowych o masie do 480 kg w gruncie kat. I-III</t>
  </si>
  <si>
    <t>1.1.1.</t>
  </si>
  <si>
    <t>1.3.1.</t>
  </si>
  <si>
    <t>1.4.12.</t>
  </si>
  <si>
    <t>1.4.13.</t>
  </si>
  <si>
    <t>1.4.14.</t>
  </si>
  <si>
    <t>1.4.15.</t>
  </si>
  <si>
    <t>1.4.16.</t>
  </si>
  <si>
    <t xml:space="preserve">Rozebranie nawierzchni bitumicznej gr. 5 cm </t>
  </si>
  <si>
    <t xml:space="preserve">Rozebranie nawierzchni bitumicznej gr. 20 cm </t>
  </si>
  <si>
    <t xml:space="preserve">Rozebranie podbudowy z kruszywa  o gr. 10 cm </t>
  </si>
  <si>
    <t>Rozebranie podbudowy z kruszywa  o gr.15 cm</t>
  </si>
  <si>
    <t xml:space="preserve">Rozebranie obrzeży betonowych 8x30 cm </t>
  </si>
  <si>
    <t xml:space="preserve">Rozebranie krawężników betonowych 15x30 cm </t>
  </si>
  <si>
    <t xml:space="preserve">Rozebranie krawężników betonowych 15x22 cm </t>
  </si>
  <si>
    <t xml:space="preserve">Rozebranie oporników betonowych 12x25 cm </t>
  </si>
  <si>
    <t xml:space="preserve">Rozebranie ławy betonowej </t>
  </si>
  <si>
    <t xml:space="preserve">Rozebranie tarcz znaków </t>
  </si>
  <si>
    <t>Rozebranie ogrodzenia (panele segmentowe z prętów metalowych giętych, słupki mocujące, fundamenty i cokół prefabrykowany) - całość materiału do odzysku</t>
  </si>
  <si>
    <t>Wykonanie wykopów z wywozem na składowisko Wykonawcy i utylizacją urobku</t>
  </si>
  <si>
    <t>godz</t>
  </si>
  <si>
    <t>Budowa ulicy Prymasa Józefa Glempa w Inowrocławiu</t>
  </si>
  <si>
    <t>Rozebranie nawierzchni z kostki kamiennej</t>
  </si>
  <si>
    <t>1.4.17.</t>
  </si>
  <si>
    <t>Wywiezienie materiału z rozbiórek na składowisko Zamawiającego</t>
  </si>
  <si>
    <t>1.4.18.</t>
  </si>
  <si>
    <t>1.4.19.</t>
  </si>
  <si>
    <t>Wypełnienie przestrzeni pomiędzy obramowaniami betonem C12/15 - ściek przykrawężnikowy</t>
  </si>
  <si>
    <t>Wypełnienie przestrzeni po rozbiórce istniejących obramowań betonem C25/30</t>
  </si>
  <si>
    <t>KNR 2-19w 0306/02</t>
  </si>
  <si>
    <t>Rury ochronne dwudzielne</t>
  </si>
  <si>
    <t>Kształtki PVC kanalizacji zewnętrznej łączone na wcisko średnicy zewn. 160 mm  trójnik 45/45, klasa S  160/160</t>
  </si>
  <si>
    <t>Warstwa wzmacniająca z mieszanki związanej spoiwem hydraulicznym C1,5/2, warstwa 10 cm</t>
  </si>
  <si>
    <t>Podłoża pod kanały i obiekty z materiałów sypkich gr. 15 cm - podsypka</t>
  </si>
  <si>
    <t>Podłoża pod kanały i obiekty z materiałów sypkich gr. 30 cm - obsypka, zasypka</t>
  </si>
  <si>
    <t>Montaż ogrodzenia segmentowego U-12a</t>
  </si>
  <si>
    <t xml:space="preserve"> kanalizacja deszczowa   </t>
  </si>
  <si>
    <t>Montaż na wysięgniku opraw LED 53-58W</t>
  </si>
  <si>
    <t>Montaż na wysięgniku opraw LED 65-70W    (doświetlenie przejść)</t>
  </si>
  <si>
    <t>Podłączenie przewodów pojedynczych o przekroju żyły do 50 mm2 pod zaciski lub bolce</t>
  </si>
  <si>
    <t>Złącze kablowe oświetleniowe</t>
  </si>
  <si>
    <t xml:space="preserve">Mechaniczne stawianie słupów oświetleniowych stalowych ocynkowanych  o masie do 480 kg , wysokość 8,0m, fundament FT 150  </t>
  </si>
  <si>
    <t>Mechaniczne stawianie słupów oświetleniowych o masie do 480 kg , wysokość  6,0m (doświetlenie przejść dla pieszych) fundament FT 100</t>
  </si>
  <si>
    <t xml:space="preserve">Montaż głowic kablowych - zarobienie na sucho końca kabla Cu 4-żyłowego o przekroju do 50 mm2 na napięcie do 1 kV </t>
  </si>
  <si>
    <t>Montaż wysięgników rurowych podwójnych o masie do 30 kg na słupie</t>
  </si>
  <si>
    <t>Ułożenie geowłókniny polipropylenowej (z uwzględnieniem styku o szerokości 40 cm na styku rolek)</t>
  </si>
  <si>
    <t>(jezdnia główna)</t>
  </si>
  <si>
    <t>Ułożenie geosiatki o węzłach sztywnych (jezdnia główna)</t>
  </si>
  <si>
    <t>(droga manewrowa, parkingi, zjazdy)</t>
  </si>
  <si>
    <t>Ułożenie geosiatki polimerowej z uwzględnieniem styku o szerokości 40 cm)</t>
  </si>
  <si>
    <t>jezdnie główne - 1926,89</t>
  </si>
  <si>
    <t>jezdnie manewrowe - 679,98</t>
  </si>
  <si>
    <t>parkingi - 504,6</t>
  </si>
  <si>
    <t>zjazdy - 109,29</t>
  </si>
  <si>
    <t>chodniki nowe - 347,27</t>
  </si>
  <si>
    <t>powierzchnia pod krawężnikami zewnętrznymi - 150,5</t>
  </si>
  <si>
    <t>powierzchnia: 2*(1926,89+679,98+504,6+109,29)+347,27=7089,79</t>
  </si>
  <si>
    <t>jezdnia - nowa konstrukcja  1926,89</t>
  </si>
  <si>
    <t>remont - 362,60</t>
  </si>
  <si>
    <t>1926,89+362,60=2289,49</t>
  </si>
  <si>
    <t>chodniki - powierzchnie po rozbiórce - 66,61</t>
  </si>
  <si>
    <t>679,98+109,29+347,27+66,61=1203,15</t>
  </si>
  <si>
    <t>Wykonanie nawierzchni z betonowej kostki brukowej antracyt, podsypka cementowo - piaskowa, grubość kostki 8 cm - parkingi, 504,6</t>
  </si>
  <si>
    <t>Wykonanie nawierzchni z betonowej kostki czerwona bezfazowa, podsypka cementowo - piaskowa, grubość kostki 8 cm, powierzchnie na ścieżce rowerowej 79,75</t>
  </si>
  <si>
    <t>Mechaniczne stawianie słupów oświetleniowych (z demontażu)</t>
  </si>
  <si>
    <t>Montaż opraw oświetlenia zewnętrznego na wysięgniku (z demontażu)</t>
  </si>
  <si>
    <t>Przestawienie studzienki ściekowej ulicznej o średnicy 500 mm</t>
  </si>
  <si>
    <t>Montaż muf przelotowych z rur termokurczliwych na kablach wielożyłowych z żyłami Al. o przekroju do 35mm2</t>
  </si>
  <si>
    <t>razem: 1293,87</t>
  </si>
  <si>
    <r>
      <t>Wykonanie podbudowy z betonu C</t>
    </r>
    <r>
      <rPr>
        <vertAlign val="subscript"/>
        <sz val="11"/>
        <rFont val="Arial"/>
        <family val="2"/>
        <charset val="238"/>
      </rPr>
      <t>8/10</t>
    </r>
    <r>
      <rPr>
        <sz val="11"/>
        <rFont val="Arial"/>
        <family val="2"/>
        <charset val="238"/>
      </rPr>
      <t xml:space="preserve"> gr. 10 cm - chodniki nowe</t>
    </r>
  </si>
  <si>
    <r>
      <t>Wykonanie podbudowy z betonu C</t>
    </r>
    <r>
      <rPr>
        <vertAlign val="subscript"/>
        <sz val="11"/>
        <rFont val="Arial"/>
        <family val="2"/>
        <charset val="238"/>
      </rPr>
      <t>8/10</t>
    </r>
    <r>
      <rPr>
        <sz val="11"/>
        <rFont val="Arial"/>
        <family val="2"/>
        <charset val="238"/>
      </rPr>
      <t xml:space="preserve"> gr. 20 cm</t>
    </r>
  </si>
  <si>
    <t>jezdnia - nowa konstrukcja 1926,89</t>
  </si>
  <si>
    <t>razem: 3220,67</t>
  </si>
  <si>
    <r>
      <t>Wykonanie podbudowy pomocniczej z mieszanki związanej spoiwem hydraulicznym C</t>
    </r>
    <r>
      <rPr>
        <sz val="12"/>
        <rFont val="Arial CE"/>
        <family val="2"/>
        <charset val="238"/>
      </rPr>
      <t xml:space="preserve">3/4 </t>
    </r>
    <r>
      <rPr>
        <sz val="12"/>
        <rFont val="Arial CE"/>
        <charset val="238"/>
      </rPr>
      <t>gr</t>
    </r>
    <r>
      <rPr>
        <sz val="12"/>
        <rFont val="Arial CE"/>
        <family val="2"/>
        <charset val="238"/>
      </rPr>
      <t>. 10 cm (pozycja anulowana)</t>
    </r>
  </si>
  <si>
    <t xml:space="preserve">Wykonanie nawierzchni z kostki betonowej, gr. 8 cm żółtej na podsypce cem.-piaskowej </t>
  </si>
  <si>
    <t>wyspy kanalizujące - 199,50</t>
  </si>
  <si>
    <t>zjazdy 329,94</t>
  </si>
  <si>
    <t xml:space="preserve">Wykonanie nawierzchni z kostki betonowej, gr. 8 cm szarej bezfazowej na podsypce cem.-piaskowej </t>
  </si>
  <si>
    <t>ciąg pieszo - rowerowy 460,41</t>
  </si>
  <si>
    <t>płytki guzowate - 18,20</t>
  </si>
  <si>
    <t>chodniki 1 538,33</t>
  </si>
  <si>
    <t>chodniki 1538,33</t>
  </si>
  <si>
    <t>opaski z kostki kamiennej - 139,70</t>
  </si>
  <si>
    <t>ciąg pieszo - rowerowy - 460,41</t>
  </si>
  <si>
    <t>razem: 2 156,64</t>
  </si>
  <si>
    <t>zjazdy - 329,94</t>
  </si>
  <si>
    <t>wyspy kanalizujące -199,50</t>
  </si>
  <si>
    <t>razem:1 1668,03</t>
  </si>
  <si>
    <t>ścieżka rowerowa na zjazdach - 60,9</t>
  </si>
  <si>
    <t>zatoka autobusowa  (z powierzchnią pod krawężnikami) - 171,6</t>
  </si>
  <si>
    <t>razem: 232,50</t>
  </si>
  <si>
    <t>ścieżki rowerowe (bez odcinków na zjazdach) 668,45 - 60,90=607,55</t>
  </si>
  <si>
    <t>razem: 1 136,99</t>
  </si>
  <si>
    <t>chodniki przy ul. Górniczej - 1100,11</t>
  </si>
  <si>
    <t>razem: 1560,52</t>
  </si>
  <si>
    <t>ścieżki rowerowe - 668,45</t>
  </si>
  <si>
    <t>razem: 1 197,89</t>
  </si>
  <si>
    <t>zatoka autobusowa 129,70</t>
  </si>
  <si>
    <t>zatoka autobusowa - 129,70</t>
  </si>
  <si>
    <t>jezdnie (nowa konstrukcja) - 1676,90</t>
  </si>
  <si>
    <t>razem:1 806,70</t>
  </si>
  <si>
    <t xml:space="preserve">jezdnia (z powierzchnią pod krawężnikami) - 1 779,8 </t>
  </si>
  <si>
    <t>KOSZTORYS OFERTOWY</t>
  </si>
  <si>
    <t xml:space="preserve">DROGI </t>
  </si>
  <si>
    <t>Wykonanie podbudowy z betonu C-16/20 gr. 20 cm (zatoka autobusowa)</t>
  </si>
  <si>
    <t>Wykonanie nawierzchni z kostki betonowej, gr.8 cm czerwonej na podsypce cem.-piaskowej</t>
  </si>
  <si>
    <r>
      <t>Wykonanie podbudowy z mieszanki niezwiązanej z kruszywem C</t>
    </r>
    <r>
      <rPr>
        <vertAlign val="subscript"/>
        <sz val="11"/>
        <rFont val="Arial1"/>
        <charset val="238"/>
      </rPr>
      <t>90/3</t>
    </r>
    <r>
      <rPr>
        <sz val="10"/>
        <rFont val="Arial CE"/>
        <charset val="238"/>
      </rPr>
      <t xml:space="preserve"> gr. 20 cm</t>
    </r>
  </si>
  <si>
    <r>
      <t>Wykonanie podbudowy z mieszanki niezwiązanej z kruszywem C</t>
    </r>
    <r>
      <rPr>
        <vertAlign val="subscript"/>
        <sz val="11"/>
        <rFont val="Arial1"/>
        <charset val="238"/>
      </rPr>
      <t>90/3</t>
    </r>
    <r>
      <rPr>
        <sz val="10"/>
        <rFont val="Arial CE"/>
        <charset val="238"/>
      </rPr>
      <t xml:space="preserve"> gr.15 cm</t>
    </r>
  </si>
  <si>
    <r>
      <t>Wykonanie podbudowy z mieszanki niezwiązanej z kruszywem C</t>
    </r>
    <r>
      <rPr>
        <vertAlign val="subscript"/>
        <sz val="11"/>
        <rFont val="Arial1"/>
        <charset val="238"/>
      </rPr>
      <t>90/3</t>
    </r>
    <r>
      <rPr>
        <sz val="10"/>
        <rFont val="Arial CE"/>
        <charset val="238"/>
      </rPr>
      <t xml:space="preserve"> gr.10 cm</t>
    </r>
  </si>
  <si>
    <r>
      <t>Wykonanie warstwy mrozoochronnej z mieszanki związanej spoiwem hydraulicznym C</t>
    </r>
    <r>
      <rPr>
        <sz val="8"/>
        <rFont val="Arial1"/>
        <charset val="238"/>
      </rPr>
      <t>1,5/2</t>
    </r>
    <r>
      <rPr>
        <sz val="10"/>
        <rFont val="Arial CE"/>
        <charset val="238"/>
      </rPr>
      <t>, gr. 10cm</t>
    </r>
  </si>
  <si>
    <r>
      <t>Wykonanie warstwy mrozoochronnej z mieszanki związanej spoiwem hydraulicznym C</t>
    </r>
    <r>
      <rPr>
        <sz val="8"/>
        <rFont val="Arial1"/>
        <charset val="238"/>
      </rPr>
      <t>1,5/2</t>
    </r>
    <r>
      <rPr>
        <sz val="10"/>
        <rFont val="Arial CE"/>
        <charset val="238"/>
      </rPr>
      <t>, gr. 15cm</t>
    </r>
  </si>
  <si>
    <r>
      <t>Wykonanie warstwy mrozoochronnej z mieszanki związanej spoiwem hydraulicznym C</t>
    </r>
    <r>
      <rPr>
        <sz val="8"/>
        <rFont val="Arial1"/>
        <charset val="238"/>
      </rPr>
      <t>3/4</t>
    </r>
    <r>
      <rPr>
        <sz val="10"/>
        <rFont val="Arial CE"/>
        <charset val="238"/>
      </rPr>
      <t>, gr. 18cm</t>
    </r>
  </si>
  <si>
    <r>
      <t>Wykonanie warstwy mrozoochronnej z mieszanki związanej spoiwem hydraulicznym C</t>
    </r>
    <r>
      <rPr>
        <sz val="8"/>
        <rFont val="Arial1"/>
        <charset val="238"/>
      </rPr>
      <t>1,5/2</t>
    </r>
    <r>
      <rPr>
        <sz val="10"/>
        <rFont val="Arial CE"/>
        <charset val="238"/>
      </rPr>
      <t>, gr. 22cm</t>
    </r>
  </si>
  <si>
    <r>
      <t>Wykonanie warstwy mrozoochronnej z piasku</t>
    </r>
    <r>
      <rPr>
        <sz val="10"/>
        <rFont val="Arial CE"/>
        <charset val="238"/>
      </rPr>
      <t>, warstwa gr. 25cm - jezdnie</t>
    </r>
  </si>
  <si>
    <r>
      <t>GEODEZYJNA DOKUMENTACJA POWYKONAWCZA</t>
    </r>
    <r>
      <rPr>
        <b/>
        <sz val="11"/>
        <rFont val="Arial1"/>
        <charset val="238"/>
      </rPr>
      <t xml:space="preserve">                                                              </t>
    </r>
    <r>
      <rPr>
        <b/>
        <u/>
        <sz val="11"/>
        <rFont val="Arial1"/>
        <charset val="238"/>
      </rPr>
      <t>CPV:Roboty w zakresie konstruowania, fundamentowania oraz wykonywania nawierzchni autostrad, dróg</t>
    </r>
  </si>
  <si>
    <t xml:space="preserve">KANALIZACJA DESZCZOWA </t>
  </si>
  <si>
    <t xml:space="preserve">Przebudowa ulicy Górniczej w Inowrocławiu </t>
  </si>
  <si>
    <t>ul. Glempa</t>
  </si>
  <si>
    <r>
      <t xml:space="preserve">   </t>
    </r>
    <r>
      <rPr>
        <b/>
        <i/>
        <sz val="14"/>
        <rFont val="Arial"/>
        <family val="2"/>
        <charset val="238"/>
      </rPr>
      <t xml:space="preserve">   ul. Glempa</t>
    </r>
  </si>
</sst>
</file>

<file path=xl/styles.xml><?xml version="1.0" encoding="utf-8"?>
<styleSheet xmlns="http://schemas.openxmlformats.org/spreadsheetml/2006/main">
  <numFmts count="7">
    <numFmt numFmtId="164" formatCode="#,##0.000"/>
    <numFmt numFmtId="165" formatCode="[$-415]General"/>
    <numFmt numFmtId="166" formatCode="0.0"/>
    <numFmt numFmtId="167" formatCode="[$-415]#,##0.00"/>
    <numFmt numFmtId="168" formatCode="[$-415]0"/>
    <numFmt numFmtId="169" formatCode="[$-415]0.00"/>
    <numFmt numFmtId="170" formatCode="0.000"/>
  </numFmts>
  <fonts count="17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 CE"/>
      <charset val="238"/>
    </font>
    <font>
      <sz val="16"/>
      <name val="Arial CE"/>
      <charset val="238"/>
    </font>
    <font>
      <b/>
      <sz val="20"/>
      <name val="Arial CE"/>
      <charset val="238"/>
    </font>
    <font>
      <i/>
      <sz val="10"/>
      <name val="Arial CE"/>
      <charset val="238"/>
    </font>
    <font>
      <vertAlign val="superscript"/>
      <sz val="10"/>
      <name val="Arial CE"/>
      <charset val="238"/>
    </font>
    <font>
      <b/>
      <sz val="14"/>
      <name val="Arial CE"/>
      <charset val="238"/>
    </font>
    <font>
      <sz val="10"/>
      <name val="Arial CE"/>
      <charset val="238"/>
    </font>
    <font>
      <b/>
      <u/>
      <sz val="12"/>
      <name val="Arial CE"/>
      <charset val="238"/>
    </font>
    <font>
      <u/>
      <sz val="12"/>
      <name val="Arial CE"/>
      <charset val="238"/>
    </font>
    <font>
      <sz val="10"/>
      <color rgb="FFFF000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0"/>
      <color rgb="FF000000"/>
      <name val="Arial CE"/>
      <family val="2"/>
      <charset val="238"/>
    </font>
    <font>
      <sz val="9"/>
      <color rgb="FFFF0000"/>
      <name val="Times New Roman CE1"/>
      <charset val="238"/>
    </font>
    <font>
      <sz val="9"/>
      <color rgb="FFFF0000"/>
      <name val="Times New Roman"/>
      <family val="1"/>
      <charset val="238"/>
    </font>
    <font>
      <sz val="9"/>
      <color rgb="FF000000"/>
      <name val="Times New Roman CE1"/>
      <charset val="238"/>
    </font>
    <font>
      <b/>
      <sz val="21"/>
      <color rgb="FF000000"/>
      <name val="Arial2"/>
      <charset val="238"/>
    </font>
    <font>
      <sz val="11"/>
      <color rgb="FF000000"/>
      <name val="Arial1"/>
      <charset val="238"/>
    </font>
    <font>
      <b/>
      <sz val="11"/>
      <color rgb="FF000000"/>
      <name val="Arial1"/>
      <charset val="238"/>
    </font>
    <font>
      <sz val="6"/>
      <color rgb="FF000000"/>
      <name val="Times New Roman CE1"/>
      <charset val="238"/>
    </font>
    <font>
      <b/>
      <u/>
      <sz val="11"/>
      <name val="Arial1"/>
      <charset val="238"/>
    </font>
    <font>
      <sz val="11"/>
      <name val="Arial1"/>
      <charset val="238"/>
    </font>
    <font>
      <vertAlign val="superscript"/>
      <sz val="11"/>
      <name val="Arial1"/>
      <charset val="238"/>
    </font>
    <font>
      <sz val="9"/>
      <color rgb="FF000000"/>
      <name val="Arial1"/>
      <charset val="238"/>
    </font>
    <font>
      <b/>
      <sz val="11"/>
      <name val="Arial2"/>
      <charset val="238"/>
    </font>
    <font>
      <b/>
      <sz val="11"/>
      <color indexed="8"/>
      <name val="Arial1"/>
      <charset val="238"/>
    </font>
    <font>
      <b/>
      <u/>
      <sz val="11"/>
      <color indexed="8"/>
      <name val="Arial1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Times New Roman CE1"/>
      <charset val="238"/>
    </font>
    <font>
      <sz val="12"/>
      <color rgb="FFFF0000"/>
      <name val="Times New Roman CE1"/>
      <charset val="238"/>
    </font>
    <font>
      <sz val="11"/>
      <color rgb="FFFF0000"/>
      <name val="Times New Roman1"/>
      <charset val="238"/>
    </font>
    <font>
      <b/>
      <sz val="11"/>
      <color rgb="FFFF0000"/>
      <name val="Times New Roman1"/>
      <charset val="238"/>
    </font>
    <font>
      <b/>
      <sz val="11"/>
      <color rgb="FFFF0000"/>
      <name val="Times New Roman CE1"/>
      <charset val="238"/>
    </font>
    <font>
      <b/>
      <u/>
      <sz val="11"/>
      <color rgb="FFFF0000"/>
      <name val="Times New Roman CE1"/>
      <charset val="238"/>
    </font>
    <font>
      <b/>
      <sz val="12"/>
      <color rgb="FFFF0000"/>
      <name val="Times New Roman CE1"/>
      <charset val="238"/>
    </font>
    <font>
      <i/>
      <sz val="11"/>
      <color rgb="FFFF0000"/>
      <name val="Times New Roman1"/>
      <charset val="238"/>
    </font>
    <font>
      <b/>
      <i/>
      <sz val="11"/>
      <color rgb="FFFF0000"/>
      <name val="Times New Roman"/>
      <family val="1"/>
      <charset val="238"/>
    </font>
    <font>
      <sz val="9"/>
      <color rgb="FFFF0000"/>
      <name val="Times New Roman1"/>
      <charset val="238"/>
    </font>
    <font>
      <b/>
      <sz val="14"/>
      <color rgb="FFFF0000"/>
      <name val="Times New Roman CE1"/>
      <charset val="238"/>
    </font>
    <font>
      <b/>
      <sz val="9"/>
      <color rgb="FFFF0000"/>
      <name val="Times New Roman CE1"/>
      <charset val="238"/>
    </font>
    <font>
      <b/>
      <sz val="9"/>
      <color rgb="FFFF0000"/>
      <name val="Times New Roman1"/>
      <charset val="238"/>
    </font>
    <font>
      <sz val="9"/>
      <color rgb="FFFF0000"/>
      <name val="Arial CE"/>
      <charset val="238"/>
    </font>
    <font>
      <sz val="9"/>
      <color indexed="10"/>
      <name val="Times New Roman CE1"/>
      <charset val="238"/>
    </font>
    <font>
      <sz val="9"/>
      <color indexed="10"/>
      <name val="Times New Roman"/>
      <family val="1"/>
      <charset val="238"/>
    </font>
    <font>
      <sz val="9"/>
      <color indexed="8"/>
      <name val="Times New Roman CE1"/>
      <charset val="238"/>
    </font>
    <font>
      <b/>
      <sz val="21"/>
      <color indexed="8"/>
      <name val="Arial2"/>
      <charset val="238"/>
    </font>
    <font>
      <b/>
      <sz val="12"/>
      <color indexed="8"/>
      <name val="Arial"/>
      <family val="2"/>
      <charset val="238"/>
    </font>
    <font>
      <b/>
      <sz val="12"/>
      <color indexed="8"/>
      <name val="Arial1"/>
      <charset val="238"/>
    </font>
    <font>
      <b/>
      <sz val="10"/>
      <color indexed="8"/>
      <name val="Arial1"/>
      <charset val="238"/>
    </font>
    <font>
      <b/>
      <sz val="10"/>
      <color indexed="8"/>
      <name val="Arial11"/>
      <charset val="238"/>
    </font>
    <font>
      <sz val="6"/>
      <color indexed="8"/>
      <name val="Times New Roman CE1"/>
      <charset val="238"/>
    </font>
    <font>
      <sz val="11"/>
      <color indexed="8"/>
      <name val="Arial2"/>
      <charset val="238"/>
    </font>
    <font>
      <sz val="10"/>
      <color indexed="8"/>
      <name val="Arial1"/>
      <charset val="238"/>
    </font>
    <font>
      <b/>
      <sz val="11"/>
      <color indexed="8"/>
      <name val="Arial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1"/>
      <charset val="238"/>
    </font>
    <font>
      <sz val="10"/>
      <color indexed="10"/>
      <name val="Arial CE1"/>
      <charset val="238"/>
    </font>
    <font>
      <sz val="11"/>
      <color indexed="10"/>
      <name val="Times New Roman"/>
      <family val="1"/>
      <charset val="238"/>
    </font>
    <font>
      <sz val="11"/>
      <color indexed="10"/>
      <name val="Times New Roman CE1"/>
      <charset val="238"/>
    </font>
    <font>
      <sz val="12"/>
      <color indexed="10"/>
      <name val="Times New Roman CE1"/>
      <charset val="238"/>
    </font>
    <font>
      <sz val="11"/>
      <color indexed="10"/>
      <name val="Times New Roman1"/>
      <charset val="238"/>
    </font>
    <font>
      <b/>
      <sz val="11"/>
      <color indexed="10"/>
      <name val="Times New Roman1"/>
      <charset val="238"/>
    </font>
    <font>
      <b/>
      <sz val="11"/>
      <color indexed="10"/>
      <name val="Times New Roman CE1"/>
      <charset val="238"/>
    </font>
    <font>
      <b/>
      <u/>
      <sz val="11"/>
      <color indexed="10"/>
      <name val="Times New Roman CE1"/>
      <charset val="238"/>
    </font>
    <font>
      <b/>
      <sz val="12"/>
      <color indexed="10"/>
      <name val="Times New Roman CE1"/>
      <charset val="238"/>
    </font>
    <font>
      <i/>
      <sz val="11"/>
      <color indexed="10"/>
      <name val="Times New Roman1"/>
      <charset val="238"/>
    </font>
    <font>
      <b/>
      <i/>
      <sz val="11"/>
      <color indexed="10"/>
      <name val="Times New Roman"/>
      <family val="1"/>
      <charset val="238"/>
    </font>
    <font>
      <sz val="9"/>
      <color indexed="10"/>
      <name val="Times New Roman1"/>
      <charset val="238"/>
    </font>
    <font>
      <b/>
      <sz val="14"/>
      <color indexed="10"/>
      <name val="Times New Roman CE1"/>
      <charset val="238"/>
    </font>
    <font>
      <b/>
      <sz val="9"/>
      <color indexed="10"/>
      <name val="Times New Roman CE1"/>
      <charset val="238"/>
    </font>
    <font>
      <b/>
      <sz val="9"/>
      <color indexed="10"/>
      <name val="Times New Roman1"/>
      <charset val="238"/>
    </font>
    <font>
      <sz val="10"/>
      <color indexed="64"/>
      <name val="Arial"/>
      <family val="2"/>
      <charset val="238"/>
    </font>
    <font>
      <i/>
      <sz val="7"/>
      <color indexed="64"/>
      <name val="Arial"/>
      <family val="2"/>
      <charset val="238"/>
    </font>
    <font>
      <b/>
      <sz val="14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b/>
      <sz val="12"/>
      <color indexed="6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4"/>
      <color rgb="FF000000"/>
      <name val="Calibri"/>
      <family val="2"/>
      <charset val="238"/>
    </font>
    <font>
      <sz val="14"/>
      <name val="Arial CE"/>
      <charset val="238"/>
    </font>
    <font>
      <sz val="11"/>
      <name val="Times New Roman CE1"/>
      <charset val="238"/>
    </font>
    <font>
      <i/>
      <sz val="9"/>
      <color indexed="64"/>
      <name val="Arial"/>
      <family val="2"/>
      <charset val="238"/>
    </font>
    <font>
      <i/>
      <sz val="11"/>
      <name val="Times New Roman CE1"/>
      <charset val="238"/>
    </font>
    <font>
      <b/>
      <sz val="18"/>
      <color indexed="64"/>
      <name val="Arial"/>
      <family val="2"/>
      <charset val="238"/>
    </font>
    <font>
      <sz val="18"/>
      <name val="Arial CE"/>
      <charset val="238"/>
    </font>
    <font>
      <b/>
      <sz val="11"/>
      <name val="Arial1"/>
      <charset val="238"/>
    </font>
    <font>
      <sz val="11"/>
      <name val="Arial2"/>
      <charset val="238"/>
    </font>
    <font>
      <vertAlign val="subscript"/>
      <sz val="11"/>
      <name val="Arial1"/>
      <charset val="238"/>
    </font>
    <font>
      <sz val="11"/>
      <name val="Times New Roman"/>
      <family val="1"/>
      <charset val="238"/>
    </font>
    <font>
      <i/>
      <sz val="8"/>
      <name val="Arial1"/>
      <charset val="238"/>
    </font>
    <font>
      <sz val="10"/>
      <name val="Arial CE1"/>
      <charset val="238"/>
    </font>
    <font>
      <b/>
      <sz val="18"/>
      <color rgb="FF000000"/>
      <name val="Calibri"/>
      <family val="2"/>
      <charset val="238"/>
    </font>
    <font>
      <b/>
      <sz val="16"/>
      <color indexed="64"/>
      <name val="Arial"/>
      <family val="2"/>
      <charset val="238"/>
    </font>
    <font>
      <b/>
      <sz val="16"/>
      <name val="Arial CE"/>
      <charset val="238"/>
    </font>
    <font>
      <b/>
      <u/>
      <sz val="14"/>
      <name val="Arial CE"/>
      <charset val="238"/>
    </font>
    <font>
      <u/>
      <sz val="14"/>
      <name val="Arial CE"/>
      <charset val="238"/>
    </font>
    <font>
      <sz val="8"/>
      <name val="Arial"/>
      <family val="2"/>
      <charset val="238"/>
    </font>
    <font>
      <b/>
      <sz val="16"/>
      <color rgb="FF000000"/>
      <name val="Calibri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11"/>
      <color rgb="FFFF0000"/>
      <name val="Arial1"/>
      <charset val="238"/>
    </font>
    <font>
      <sz val="11"/>
      <color rgb="FFFF0000"/>
      <name val="Arial1"/>
      <charset val="238"/>
    </font>
    <font>
      <sz val="9"/>
      <color indexed="8"/>
      <name val="Arial1"/>
      <charset val="238"/>
    </font>
    <font>
      <sz val="9"/>
      <color rgb="FFFF0000"/>
      <name val="Arial1"/>
      <charset val="238"/>
    </font>
    <font>
      <sz val="9"/>
      <name val="Arial2"/>
      <charset val="238"/>
    </font>
    <font>
      <sz val="10"/>
      <name val="Arial1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i/>
      <sz val="12"/>
      <name val="Arial"/>
      <family val="2"/>
      <charset val="238"/>
    </font>
    <font>
      <i/>
      <sz val="12"/>
      <name val="Arial CE"/>
      <charset val="238"/>
    </font>
    <font>
      <i/>
      <sz val="10"/>
      <color rgb="FFFF0000"/>
      <name val="Arial CE"/>
      <charset val="238"/>
    </font>
    <font>
      <b/>
      <sz val="21"/>
      <name val="Arial"/>
      <family val="2"/>
    </font>
    <font>
      <sz val="9"/>
      <name val="Times New Roman CE"/>
      <family val="1"/>
      <charset val="238"/>
    </font>
    <font>
      <i/>
      <sz val="14"/>
      <name val="Arial CE"/>
      <family val="2"/>
      <charset val="238"/>
    </font>
    <font>
      <b/>
      <i/>
      <sz val="20"/>
      <name val="Arial"/>
      <family val="2"/>
      <charset val="238"/>
    </font>
    <font>
      <i/>
      <sz val="20"/>
      <name val="Arial CE"/>
      <charset val="238"/>
    </font>
    <font>
      <b/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6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6"/>
      <name val="Times New Roman CE"/>
      <family val="1"/>
      <charset val="238"/>
    </font>
    <font>
      <sz val="9"/>
      <color rgb="FFFF0000"/>
      <name val="Times New Roman CE"/>
      <family val="1"/>
      <charset val="238"/>
    </font>
    <font>
      <vertAlign val="superscript"/>
      <sz val="10"/>
      <name val="Arial CE"/>
      <family val="2"/>
      <charset val="238"/>
    </font>
    <font>
      <u/>
      <sz val="11"/>
      <name val="Arial"/>
      <family val="2"/>
      <charset val="238"/>
    </font>
    <font>
      <sz val="10"/>
      <name val="Arial CE"/>
      <family val="2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sz val="12"/>
      <color rgb="FFFF0000"/>
      <name val="Times New Roman CE"/>
      <family val="1"/>
      <charset val="238"/>
    </font>
    <font>
      <sz val="12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sz val="11"/>
      <color indexed="10"/>
      <name val="Arial"/>
      <family val="2"/>
      <charset val="238"/>
    </font>
    <font>
      <i/>
      <sz val="10"/>
      <name val="Arial"/>
      <family val="2"/>
      <charset val="238"/>
    </font>
    <font>
      <sz val="9"/>
      <color indexed="10"/>
      <name val="Times New Roman CE"/>
      <family val="1"/>
      <charset val="238"/>
    </font>
    <font>
      <i/>
      <sz val="11"/>
      <color indexed="10"/>
      <name val="Times New Roman CE"/>
      <charset val="238"/>
    </font>
    <font>
      <b/>
      <sz val="11"/>
      <color indexed="10"/>
      <name val="Times New Roman CE"/>
      <family val="1"/>
      <charset val="238"/>
    </font>
    <font>
      <b/>
      <u/>
      <sz val="11"/>
      <color indexed="10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b/>
      <sz val="14"/>
      <color indexed="10"/>
      <name val="Times New Roman CE"/>
      <family val="1"/>
      <charset val="238"/>
    </font>
    <font>
      <b/>
      <sz val="9"/>
      <color indexed="10"/>
      <name val="Times New Roman CE"/>
      <family val="1"/>
      <charset val="238"/>
    </font>
    <font>
      <b/>
      <sz val="21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4"/>
      <color rgb="FFFF0000"/>
      <name val="Arial CE"/>
      <charset val="238"/>
    </font>
    <font>
      <b/>
      <sz val="10"/>
      <name val="Arial"/>
      <family val="2"/>
      <charset val="238"/>
    </font>
    <font>
      <b/>
      <u/>
      <sz val="11"/>
      <name val="Arial"/>
      <family val="2"/>
      <charset val="238"/>
    </font>
    <font>
      <sz val="8"/>
      <name val="Arial CE"/>
      <family val="2"/>
      <charset val="238"/>
    </font>
    <font>
      <sz val="11"/>
      <color rgb="FFFF0000"/>
      <name val="Times New Roman CE"/>
      <family val="1"/>
      <charset val="238"/>
    </font>
    <font>
      <b/>
      <sz val="11"/>
      <color indexed="10"/>
      <name val="Times New Roman"/>
      <family val="1"/>
      <charset val="238"/>
    </font>
    <font>
      <i/>
      <sz val="11"/>
      <color indexed="10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16"/>
      <color rgb="FF92D050"/>
      <name val="Arial"/>
      <family val="2"/>
      <charset val="238"/>
    </font>
    <font>
      <i/>
      <sz val="12"/>
      <color rgb="FFFF0000"/>
      <name val="Arial CE"/>
      <charset val="238"/>
    </font>
    <font>
      <vertAlign val="subscript"/>
      <sz val="11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sz val="12"/>
      <color rgb="FF000000"/>
      <name val="Times New Roman CE1"/>
      <charset val="238"/>
    </font>
    <font>
      <b/>
      <sz val="12"/>
      <name val="Arial1"/>
      <charset val="238"/>
    </font>
    <font>
      <b/>
      <sz val="10"/>
      <name val="Arial1"/>
      <charset val="238"/>
    </font>
    <font>
      <sz val="8"/>
      <name val="Arial1"/>
      <charset val="238"/>
    </font>
    <font>
      <sz val="12"/>
      <name val="Times New Roman CE1"/>
      <charset val="238"/>
    </font>
    <font>
      <b/>
      <i/>
      <sz val="14"/>
      <name val="Arial"/>
      <family val="2"/>
      <charset val="238"/>
    </font>
    <font>
      <b/>
      <i/>
      <sz val="1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5" fontId="19" fillId="0" borderId="0" applyBorder="0" applyProtection="0"/>
    <xf numFmtId="0" fontId="24" fillId="0" borderId="0"/>
    <xf numFmtId="0" fontId="79" fillId="0" borderId="0"/>
    <xf numFmtId="0" fontId="84" fillId="0" borderId="0"/>
    <xf numFmtId="9" fontId="10" fillId="0" borderId="0" applyFont="0" applyFill="0" applyBorder="0" applyAlignment="0" applyProtection="0"/>
  </cellStyleXfs>
  <cellXfs count="834">
    <xf numFmtId="0" fontId="0" fillId="0" borderId="0" xfId="0"/>
    <xf numFmtId="4" fontId="0" fillId="0" borderId="0" xfId="0" applyNumberFormat="1"/>
    <xf numFmtId="0" fontId="10" fillId="0" borderId="0" xfId="0" applyFont="1"/>
    <xf numFmtId="0" fontId="13" fillId="0" borderId="0" xfId="0" applyFont="1"/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vertical="center" wrapText="1"/>
    </xf>
    <xf numFmtId="4" fontId="10" fillId="0" borderId="0" xfId="0" applyNumberFormat="1" applyFont="1"/>
    <xf numFmtId="4" fontId="10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 wrapText="1"/>
    </xf>
    <xf numFmtId="4" fontId="15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165" fontId="20" fillId="0" borderId="0" xfId="1" applyFont="1" applyAlignment="1">
      <alignment horizontal="center" vertical="center"/>
    </xf>
    <xf numFmtId="165" fontId="21" fillId="0" borderId="0" xfId="1" applyFont="1" applyAlignment="1">
      <alignment horizontal="center" vertical="center"/>
    </xf>
    <xf numFmtId="165" fontId="20" fillId="0" borderId="0" xfId="1" applyFont="1" applyAlignment="1">
      <alignment vertical="center"/>
    </xf>
    <xf numFmtId="165" fontId="22" fillId="0" borderId="0" xfId="1" applyFont="1" applyAlignment="1">
      <alignment vertical="center"/>
    </xf>
    <xf numFmtId="165" fontId="22" fillId="0" borderId="0" xfId="1" applyFont="1" applyAlignment="1">
      <alignment horizontal="center" vertical="center"/>
    </xf>
    <xf numFmtId="165" fontId="26" fillId="0" borderId="0" xfId="1" applyFont="1" applyAlignment="1">
      <alignment horizontal="center" vertical="center"/>
    </xf>
    <xf numFmtId="49" fontId="24" fillId="0" borderId="1" xfId="1" applyNumberFormat="1" applyFont="1" applyBorder="1" applyAlignment="1">
      <alignment horizontal="left" vertical="center" wrapText="1"/>
    </xf>
    <xf numFmtId="165" fontId="24" fillId="0" borderId="1" xfId="1" applyFont="1" applyBorder="1" applyAlignment="1">
      <alignment horizontal="center" vertical="center" wrapText="1"/>
    </xf>
    <xf numFmtId="165" fontId="30" fillId="0" borderId="0" xfId="1" applyFont="1" applyAlignment="1">
      <alignment vertical="center"/>
    </xf>
    <xf numFmtId="4" fontId="2" fillId="0" borderId="1" xfId="1" applyNumberFormat="1" applyFont="1" applyBorder="1" applyAlignment="1">
      <alignment vertical="center"/>
    </xf>
    <xf numFmtId="0" fontId="24" fillId="0" borderId="0" xfId="2"/>
    <xf numFmtId="165" fontId="35" fillId="0" borderId="0" xfId="1" applyFont="1" applyAlignment="1">
      <alignment horizontal="left" vertical="center" wrapText="1"/>
    </xf>
    <xf numFmtId="165" fontId="36" fillId="0" borderId="0" xfId="1" applyFont="1" applyAlignment="1">
      <alignment horizontal="center" vertical="center" wrapText="1"/>
    </xf>
    <xf numFmtId="165" fontId="34" fillId="0" borderId="0" xfId="1" applyFont="1" applyAlignment="1">
      <alignment horizontal="center" vertical="center"/>
    </xf>
    <xf numFmtId="49" fontId="35" fillId="0" borderId="0" xfId="1" applyNumberFormat="1" applyFont="1" applyAlignment="1">
      <alignment horizontal="left" vertical="center" wrapText="1"/>
    </xf>
    <xf numFmtId="165" fontId="35" fillId="0" borderId="0" xfId="1" applyFont="1" applyAlignment="1">
      <alignment horizontal="center" vertical="center"/>
    </xf>
    <xf numFmtId="167" fontId="35" fillId="0" borderId="0" xfId="1" applyNumberFormat="1" applyFont="1" applyAlignment="1">
      <alignment horizontal="center" vertical="center"/>
    </xf>
    <xf numFmtId="49" fontId="37" fillId="0" borderId="0" xfId="1" applyNumberFormat="1" applyFont="1" applyAlignment="1">
      <alignment horizontal="left" vertical="center" wrapText="1"/>
    </xf>
    <xf numFmtId="165" fontId="38" fillId="0" borderId="0" xfId="1" applyFont="1" applyAlignment="1">
      <alignment horizontal="center" vertical="center"/>
    </xf>
    <xf numFmtId="49" fontId="39" fillId="0" borderId="0" xfId="1" applyNumberFormat="1" applyFont="1" applyAlignment="1">
      <alignment horizontal="left" vertical="center"/>
    </xf>
    <xf numFmtId="49" fontId="40" fillId="0" borderId="0" xfId="1" applyNumberFormat="1" applyFont="1" applyAlignment="1">
      <alignment horizontal="left" vertical="center" wrapText="1"/>
    </xf>
    <xf numFmtId="49" fontId="35" fillId="0" borderId="0" xfId="1" applyNumberFormat="1" applyFont="1" applyAlignment="1">
      <alignment horizontal="center" vertical="center" wrapText="1"/>
    </xf>
    <xf numFmtId="49" fontId="39" fillId="0" borderId="0" xfId="1" applyNumberFormat="1" applyFont="1" applyAlignment="1">
      <alignment horizontal="left" vertical="center" wrapText="1"/>
    </xf>
    <xf numFmtId="165" fontId="39" fillId="0" borderId="0" xfId="1" applyFont="1" applyAlignment="1">
      <alignment horizontal="center" vertical="center"/>
    </xf>
    <xf numFmtId="49" fontId="41" fillId="0" borderId="0" xfId="1" applyNumberFormat="1" applyFont="1" applyAlignment="1">
      <alignment horizontal="left" vertical="center" wrapText="1"/>
    </xf>
    <xf numFmtId="49" fontId="35" fillId="0" borderId="0" xfId="1" applyNumberFormat="1" applyFont="1" applyAlignment="1" applyProtection="1">
      <alignment horizontal="center" vertical="center" wrapText="1"/>
      <protection locked="0"/>
    </xf>
    <xf numFmtId="165" fontId="39" fillId="0" borderId="0" xfId="1" applyFont="1" applyAlignment="1">
      <alignment horizontal="center" vertical="center" wrapText="1"/>
    </xf>
    <xf numFmtId="165" fontId="39" fillId="0" borderId="0" xfId="1" applyFont="1" applyAlignment="1" applyProtection="1">
      <alignment vertical="center" wrapText="1"/>
      <protection locked="0"/>
    </xf>
    <xf numFmtId="165" fontId="35" fillId="0" borderId="0" xfId="1" applyFont="1" applyAlignment="1" applyProtection="1">
      <alignment vertical="center" wrapText="1"/>
      <protection locked="0"/>
    </xf>
    <xf numFmtId="165" fontId="39" fillId="0" borderId="0" xfId="1" applyFont="1" applyAlignment="1" applyProtection="1">
      <alignment horizontal="center" vertical="center" wrapText="1"/>
      <protection locked="0"/>
    </xf>
    <xf numFmtId="49" fontId="35" fillId="0" borderId="0" xfId="1" applyNumberFormat="1" applyFont="1" applyAlignment="1" applyProtection="1">
      <alignment vertical="center" wrapText="1"/>
      <protection locked="0"/>
    </xf>
    <xf numFmtId="165" fontId="42" fillId="0" borderId="0" xfId="1" applyFont="1" applyAlignment="1">
      <alignment horizontal="center" vertical="center"/>
    </xf>
    <xf numFmtId="49" fontId="39" fillId="0" borderId="0" xfId="1" applyNumberFormat="1" applyFont="1" applyAlignment="1">
      <alignment horizontal="left" vertical="center" wrapText="1" shrinkToFit="1"/>
    </xf>
    <xf numFmtId="49" fontId="35" fillId="0" borderId="0" xfId="1" applyNumberFormat="1" applyFont="1" applyAlignment="1">
      <alignment horizontal="left" vertical="center" wrapText="1" shrinkToFit="1"/>
    </xf>
    <xf numFmtId="165" fontId="43" fillId="0" borderId="0" xfId="1" applyFont="1" applyAlignment="1">
      <alignment horizontal="center" vertical="center"/>
    </xf>
    <xf numFmtId="165" fontId="35" fillId="0" borderId="0" xfId="1" applyFont="1" applyAlignment="1">
      <alignment vertical="center" wrapText="1"/>
    </xf>
    <xf numFmtId="165" fontId="39" fillId="0" borderId="0" xfId="1" applyFont="1" applyAlignment="1">
      <alignment vertical="center" wrapText="1"/>
    </xf>
    <xf numFmtId="165" fontId="44" fillId="0" borderId="0" xfId="1" applyFont="1" applyAlignment="1">
      <alignment horizontal="left" vertical="center"/>
    </xf>
    <xf numFmtId="165" fontId="41" fillId="0" borderId="0" xfId="1" applyFont="1" applyAlignment="1">
      <alignment horizontal="center" vertical="center"/>
    </xf>
    <xf numFmtId="165" fontId="41" fillId="0" borderId="0" xfId="1" applyFont="1" applyAlignment="1">
      <alignment horizontal="left" vertical="center"/>
    </xf>
    <xf numFmtId="165" fontId="45" fillId="0" borderId="0" xfId="1" applyFont="1" applyAlignment="1">
      <alignment horizontal="center" vertical="center"/>
    </xf>
    <xf numFmtId="165" fontId="45" fillId="0" borderId="0" xfId="1" applyFont="1" applyAlignment="1">
      <alignment horizontal="left" vertical="center"/>
    </xf>
    <xf numFmtId="165" fontId="46" fillId="0" borderId="0" xfId="1" applyFont="1" applyAlignment="1">
      <alignment vertical="center"/>
    </xf>
    <xf numFmtId="165" fontId="20" fillId="0" borderId="0" xfId="1" applyFont="1" applyAlignment="1">
      <alignment horizontal="left" vertical="center"/>
    </xf>
    <xf numFmtId="165" fontId="47" fillId="0" borderId="0" xfId="1" applyFont="1" applyAlignment="1">
      <alignment horizontal="center" vertical="center"/>
    </xf>
    <xf numFmtId="165" fontId="46" fillId="0" borderId="0" xfId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4" fontId="48" fillId="0" borderId="0" xfId="0" applyNumberFormat="1" applyFont="1" applyAlignment="1">
      <alignment vertical="center" wrapText="1"/>
    </xf>
    <xf numFmtId="165" fontId="49" fillId="0" borderId="0" xfId="1" applyFont="1" applyAlignment="1">
      <alignment horizontal="center" vertical="center"/>
    </xf>
    <xf numFmtId="165" fontId="50" fillId="0" borderId="0" xfId="1" applyFont="1" applyAlignment="1">
      <alignment horizontal="center" vertical="center"/>
    </xf>
    <xf numFmtId="165" fontId="49" fillId="0" borderId="0" xfId="1" applyFont="1" applyAlignment="1">
      <alignment vertical="center"/>
    </xf>
    <xf numFmtId="165" fontId="51" fillId="0" borderId="0" xfId="1" applyFont="1" applyAlignment="1">
      <alignment vertical="center"/>
    </xf>
    <xf numFmtId="165" fontId="51" fillId="0" borderId="0" xfId="1" applyFont="1" applyAlignment="1">
      <alignment horizontal="center" vertical="center"/>
    </xf>
    <xf numFmtId="165" fontId="55" fillId="0" borderId="25" xfId="1" applyFont="1" applyBorder="1" applyAlignment="1">
      <alignment horizontal="center" vertical="center" wrapText="1"/>
    </xf>
    <xf numFmtId="165" fontId="55" fillId="0" borderId="26" xfId="1" applyFont="1" applyBorder="1" applyAlignment="1">
      <alignment horizontal="center" vertical="center" wrapText="1"/>
    </xf>
    <xf numFmtId="49" fontId="55" fillId="0" borderId="26" xfId="1" applyNumberFormat="1" applyFont="1" applyBorder="1" applyAlignment="1">
      <alignment horizontal="center" vertical="center" wrapText="1"/>
    </xf>
    <xf numFmtId="165" fontId="55" fillId="0" borderId="27" xfId="1" applyFont="1" applyBorder="1" applyAlignment="1">
      <alignment horizontal="center" vertical="center" wrapText="1"/>
    </xf>
    <xf numFmtId="165" fontId="56" fillId="0" borderId="27" xfId="1" applyFont="1" applyBorder="1" applyAlignment="1">
      <alignment horizontal="center" vertical="center" wrapText="1"/>
    </xf>
    <xf numFmtId="165" fontId="56" fillId="0" borderId="28" xfId="1" applyFont="1" applyBorder="1" applyAlignment="1">
      <alignment horizontal="center" vertical="center" wrapText="1"/>
    </xf>
    <xf numFmtId="165" fontId="57" fillId="0" borderId="0" xfId="1" applyFont="1" applyAlignment="1">
      <alignment horizontal="center" vertical="center"/>
    </xf>
    <xf numFmtId="165" fontId="57" fillId="0" borderId="26" xfId="1" applyFont="1" applyBorder="1" applyAlignment="1">
      <alignment horizontal="center" vertical="center"/>
    </xf>
    <xf numFmtId="165" fontId="57" fillId="0" borderId="28" xfId="1" applyFont="1" applyBorder="1" applyAlignment="1">
      <alignment horizontal="center" vertical="center"/>
    </xf>
    <xf numFmtId="165" fontId="32" fillId="2" borderId="25" xfId="1" applyFont="1" applyFill="1" applyBorder="1" applyAlignment="1">
      <alignment horizontal="center" vertical="center" wrapText="1"/>
    </xf>
    <xf numFmtId="165" fontId="32" fillId="2" borderId="26" xfId="1" applyFont="1" applyFill="1" applyBorder="1" applyAlignment="1">
      <alignment horizontal="center" vertical="center" wrapText="1"/>
    </xf>
    <xf numFmtId="168" fontId="32" fillId="2" borderId="26" xfId="1" applyNumberFormat="1" applyFont="1" applyFill="1" applyBorder="1" applyAlignment="1">
      <alignment vertical="center" wrapText="1"/>
    </xf>
    <xf numFmtId="165" fontId="58" fillId="3" borderId="26" xfId="1" applyFont="1" applyFill="1" applyBorder="1" applyAlignment="1">
      <alignment horizontal="center" vertical="center" wrapText="1"/>
    </xf>
    <xf numFmtId="165" fontId="24" fillId="3" borderId="27" xfId="1" applyFont="1" applyFill="1" applyBorder="1" applyAlignment="1">
      <alignment horizontal="center" vertical="center" wrapText="1"/>
    </xf>
    <xf numFmtId="165" fontId="32" fillId="0" borderId="25" xfId="1" applyFont="1" applyBorder="1" applyAlignment="1">
      <alignment horizontal="center" vertical="center" wrapText="1"/>
    </xf>
    <xf numFmtId="168" fontId="32" fillId="0" borderId="26" xfId="1" applyNumberFormat="1" applyFont="1" applyBorder="1" applyAlignment="1">
      <alignment horizontal="center" vertical="center" wrapText="1"/>
    </xf>
    <xf numFmtId="168" fontId="33" fillId="0" borderId="26" xfId="1" applyNumberFormat="1" applyFont="1" applyBorder="1" applyAlignment="1">
      <alignment vertical="center" wrapText="1"/>
    </xf>
    <xf numFmtId="165" fontId="59" fillId="0" borderId="26" xfId="1" applyFont="1" applyBorder="1" applyAlignment="1">
      <alignment horizontal="center" vertical="center" wrapText="1"/>
    </xf>
    <xf numFmtId="169" fontId="24" fillId="0" borderId="27" xfId="1" applyNumberFormat="1" applyFont="1" applyBorder="1" applyAlignment="1">
      <alignment horizontal="right" vertical="center" wrapText="1"/>
    </xf>
    <xf numFmtId="165" fontId="24" fillId="0" borderId="25" xfId="1" applyFont="1" applyBorder="1" applyAlignment="1">
      <alignment horizontal="center" vertical="center" wrapText="1"/>
    </xf>
    <xf numFmtId="49" fontId="24" fillId="0" borderId="26" xfId="1" applyNumberFormat="1" applyFont="1" applyBorder="1" applyAlignment="1">
      <alignment horizontal="left" vertical="center" wrapText="1"/>
    </xf>
    <xf numFmtId="165" fontId="24" fillId="0" borderId="26" xfId="1" applyFont="1" applyBorder="1" applyAlignment="1">
      <alignment horizontal="center" vertical="center" wrapText="1"/>
    </xf>
    <xf numFmtId="168" fontId="24" fillId="0" borderId="27" xfId="1" applyNumberFormat="1" applyFont="1" applyBorder="1" applyAlignment="1">
      <alignment horizontal="right" vertical="center" wrapText="1"/>
    </xf>
    <xf numFmtId="165" fontId="32" fillId="3" borderId="25" xfId="1" applyFont="1" applyFill="1" applyBorder="1" applyAlignment="1">
      <alignment horizontal="center" vertical="center" wrapText="1"/>
    </xf>
    <xf numFmtId="49" fontId="60" fillId="3" borderId="26" xfId="1" applyNumberFormat="1" applyFont="1" applyFill="1" applyBorder="1" applyAlignment="1">
      <alignment horizontal="left" vertical="center" wrapText="1"/>
    </xf>
    <xf numFmtId="166" fontId="24" fillId="3" borderId="27" xfId="1" applyNumberFormat="1" applyFont="1" applyFill="1" applyBorder="1" applyAlignment="1">
      <alignment horizontal="center" vertical="center" wrapText="1"/>
    </xf>
    <xf numFmtId="165" fontId="0" fillId="0" borderId="26" xfId="1" applyFont="1" applyBorder="1" applyAlignment="1">
      <alignment horizontal="center" vertical="center" wrapText="1"/>
    </xf>
    <xf numFmtId="167" fontId="24" fillId="0" borderId="27" xfId="1" applyNumberFormat="1" applyFont="1" applyBorder="1" applyAlignment="1">
      <alignment horizontal="right" vertical="center" wrapText="1"/>
    </xf>
    <xf numFmtId="4" fontId="61" fillId="0" borderId="26" xfId="1" applyNumberFormat="1" applyFont="1" applyBorder="1" applyAlignment="1">
      <alignment vertical="center"/>
    </xf>
    <xf numFmtId="165" fontId="63" fillId="0" borderId="29" xfId="1" applyFont="1" applyBorder="1" applyAlignment="1">
      <alignment horizontal="center" vertical="center" wrapText="1"/>
    </xf>
    <xf numFmtId="167" fontId="63" fillId="0" borderId="32" xfId="1" applyNumberFormat="1" applyFont="1" applyBorder="1" applyAlignment="1">
      <alignment horizontal="right" vertical="center" wrapText="1"/>
    </xf>
    <xf numFmtId="165" fontId="0" fillId="0" borderId="31" xfId="1" applyFont="1" applyBorder="1" applyAlignment="1">
      <alignment horizontal="center" vertical="center" wrapText="1"/>
    </xf>
    <xf numFmtId="49" fontId="60" fillId="3" borderId="29" xfId="1" applyNumberFormat="1" applyFont="1" applyFill="1" applyBorder="1" applyAlignment="1">
      <alignment horizontal="left" vertical="center" wrapText="1"/>
    </xf>
    <xf numFmtId="49" fontId="0" fillId="0" borderId="33" xfId="1" applyNumberFormat="1" applyFont="1" applyBorder="1" applyAlignment="1">
      <alignment horizontal="left" vertical="center" wrapText="1"/>
    </xf>
    <xf numFmtId="165" fontId="0" fillId="0" borderId="35" xfId="1" applyFont="1" applyBorder="1" applyAlignment="1">
      <alignment horizontal="center" vertical="center" wrapText="1"/>
    </xf>
    <xf numFmtId="165" fontId="63" fillId="0" borderId="35" xfId="1" applyFont="1" applyBorder="1" applyAlignment="1">
      <alignment horizontal="center" vertical="center" wrapText="1"/>
    </xf>
    <xf numFmtId="167" fontId="28" fillId="0" borderId="1" xfId="1" applyNumberFormat="1" applyFont="1" applyBorder="1" applyAlignment="1">
      <alignment horizontal="right" vertical="center" wrapText="1"/>
    </xf>
    <xf numFmtId="4" fontId="2" fillId="0" borderId="1" xfId="1" applyNumberFormat="1" applyFont="1" applyBorder="1" applyAlignment="1">
      <alignment horizontal="right" vertical="center"/>
    </xf>
    <xf numFmtId="4" fontId="28" fillId="0" borderId="1" xfId="1" applyNumberFormat="1" applyFont="1" applyBorder="1" applyAlignment="1">
      <alignment horizontal="right" vertical="center" wrapText="1"/>
    </xf>
    <xf numFmtId="167" fontId="28" fillId="0" borderId="4" xfId="1" applyNumberFormat="1" applyFont="1" applyBorder="1" applyAlignment="1">
      <alignment horizontal="right" vertical="center" wrapText="1"/>
    </xf>
    <xf numFmtId="165" fontId="64" fillId="0" borderId="0" xfId="1" applyFont="1" applyAlignment="1">
      <alignment horizontal="center" vertical="center" wrapText="1"/>
    </xf>
    <xf numFmtId="165" fontId="65" fillId="0" borderId="0" xfId="1" applyFont="1" applyAlignment="1">
      <alignment horizontal="center" vertical="center" wrapText="1"/>
    </xf>
    <xf numFmtId="165" fontId="66" fillId="0" borderId="0" xfId="1" applyFont="1" applyAlignment="1">
      <alignment horizontal="left" vertical="center" wrapText="1"/>
    </xf>
    <xf numFmtId="167" fontId="65" fillId="0" borderId="0" xfId="1" applyNumberFormat="1" applyFont="1" applyAlignment="1">
      <alignment horizontal="center" vertical="center" wrapText="1"/>
    </xf>
    <xf numFmtId="165" fontId="67" fillId="0" borderId="0" xfId="1" applyFont="1" applyAlignment="1">
      <alignment horizontal="center" vertical="center" wrapText="1"/>
    </xf>
    <xf numFmtId="165" fontId="65" fillId="0" borderId="0" xfId="1" applyFont="1" applyAlignment="1">
      <alignment horizontal="center" vertical="center"/>
    </xf>
    <xf numFmtId="49" fontId="66" fillId="0" borderId="0" xfId="1" applyNumberFormat="1" applyFont="1" applyAlignment="1">
      <alignment horizontal="left" vertical="center" wrapText="1"/>
    </xf>
    <xf numFmtId="165" fontId="66" fillId="0" borderId="0" xfId="1" applyFont="1" applyAlignment="1">
      <alignment horizontal="center" vertical="center"/>
    </xf>
    <xf numFmtId="167" fontId="66" fillId="0" borderId="0" xfId="1" applyNumberFormat="1" applyFont="1" applyAlignment="1">
      <alignment horizontal="center" vertical="center"/>
    </xf>
    <xf numFmtId="49" fontId="68" fillId="0" borderId="0" xfId="1" applyNumberFormat="1" applyFont="1" applyAlignment="1">
      <alignment horizontal="left" vertical="center" wrapText="1"/>
    </xf>
    <xf numFmtId="165" fontId="69" fillId="0" borderId="0" xfId="1" applyFont="1" applyAlignment="1">
      <alignment horizontal="center" vertical="center"/>
    </xf>
    <xf numFmtId="49" fontId="70" fillId="0" borderId="0" xfId="1" applyNumberFormat="1" applyFont="1" applyAlignment="1">
      <alignment horizontal="left" vertical="center"/>
    </xf>
    <xf numFmtId="49" fontId="71" fillId="0" borderId="0" xfId="1" applyNumberFormat="1" applyFont="1" applyAlignment="1">
      <alignment horizontal="left" vertical="center" wrapText="1"/>
    </xf>
    <xf numFmtId="49" fontId="66" fillId="0" borderId="0" xfId="1" applyNumberFormat="1" applyFont="1" applyAlignment="1">
      <alignment horizontal="center" vertical="center" wrapText="1"/>
    </xf>
    <xf numFmtId="49" fontId="70" fillId="0" borderId="0" xfId="1" applyNumberFormat="1" applyFont="1" applyAlignment="1">
      <alignment horizontal="left" vertical="center" wrapText="1"/>
    </xf>
    <xf numFmtId="165" fontId="70" fillId="0" borderId="0" xfId="1" applyFont="1" applyAlignment="1">
      <alignment horizontal="center" vertical="center"/>
    </xf>
    <xf numFmtId="49" fontId="72" fillId="0" borderId="0" xfId="1" applyNumberFormat="1" applyFont="1" applyAlignment="1">
      <alignment horizontal="left" vertical="center" wrapText="1"/>
    </xf>
    <xf numFmtId="49" fontId="66" fillId="0" borderId="0" xfId="1" applyNumberFormat="1" applyFont="1" applyAlignment="1" applyProtection="1">
      <alignment horizontal="center" vertical="center" wrapText="1"/>
      <protection locked="0"/>
    </xf>
    <xf numFmtId="165" fontId="70" fillId="0" borderId="0" xfId="1" applyFont="1" applyAlignment="1">
      <alignment horizontal="center" vertical="center" wrapText="1"/>
    </xf>
    <xf numFmtId="165" fontId="70" fillId="0" borderId="0" xfId="1" applyFont="1" applyAlignment="1" applyProtection="1">
      <alignment vertical="center" wrapText="1"/>
      <protection locked="0"/>
    </xf>
    <xf numFmtId="165" fontId="66" fillId="0" borderId="0" xfId="1" applyFont="1" applyAlignment="1" applyProtection="1">
      <alignment vertical="center" wrapText="1"/>
      <protection locked="0"/>
    </xf>
    <xf numFmtId="165" fontId="70" fillId="0" borderId="0" xfId="1" applyFont="1" applyAlignment="1" applyProtection="1">
      <alignment horizontal="center" vertical="center" wrapText="1"/>
      <protection locked="0"/>
    </xf>
    <xf numFmtId="49" fontId="66" fillId="0" borderId="0" xfId="1" applyNumberFormat="1" applyFont="1" applyAlignment="1" applyProtection="1">
      <alignment vertical="center" wrapText="1"/>
      <protection locked="0"/>
    </xf>
    <xf numFmtId="165" fontId="73" fillId="0" borderId="0" xfId="1" applyFont="1" applyAlignment="1">
      <alignment horizontal="center" vertical="center"/>
    </xf>
    <xf numFmtId="49" fontId="70" fillId="0" borderId="0" xfId="1" applyNumberFormat="1" applyFont="1" applyAlignment="1">
      <alignment horizontal="left" vertical="center" wrapText="1" shrinkToFit="1"/>
    </xf>
    <xf numFmtId="49" fontId="66" fillId="0" borderId="0" xfId="1" applyNumberFormat="1" applyFont="1" applyAlignment="1">
      <alignment horizontal="left" vertical="center" wrapText="1" shrinkToFit="1"/>
    </xf>
    <xf numFmtId="165" fontId="74" fillId="0" borderId="0" xfId="1" applyFont="1" applyAlignment="1">
      <alignment horizontal="center" vertical="center"/>
    </xf>
    <xf numFmtId="165" fontId="66" fillId="0" borderId="0" xfId="1" applyFont="1" applyAlignment="1">
      <alignment vertical="center" wrapText="1"/>
    </xf>
    <xf numFmtId="165" fontId="70" fillId="0" borderId="0" xfId="1" applyFont="1" applyAlignment="1">
      <alignment vertical="center" wrapText="1"/>
    </xf>
    <xf numFmtId="165" fontId="75" fillId="0" borderId="0" xfId="1" applyFont="1" applyAlignment="1">
      <alignment horizontal="left" vertical="center"/>
    </xf>
    <xf numFmtId="165" fontId="72" fillId="0" borderId="0" xfId="1" applyFont="1" applyAlignment="1">
      <alignment horizontal="center" vertical="center"/>
    </xf>
    <xf numFmtId="165" fontId="72" fillId="0" borderId="0" xfId="1" applyFont="1" applyAlignment="1">
      <alignment horizontal="left" vertical="center"/>
    </xf>
    <xf numFmtId="165" fontId="76" fillId="0" borderId="0" xfId="1" applyFont="1" applyAlignment="1">
      <alignment horizontal="center" vertical="center"/>
    </xf>
    <xf numFmtId="165" fontId="76" fillId="0" borderId="0" xfId="1" applyFont="1" applyAlignment="1">
      <alignment horizontal="left" vertical="center"/>
    </xf>
    <xf numFmtId="165" fontId="77" fillId="0" borderId="0" xfId="1" applyFont="1" applyAlignment="1">
      <alignment vertical="center"/>
    </xf>
    <xf numFmtId="165" fontId="49" fillId="0" borderId="0" xfId="1" applyFont="1" applyAlignment="1">
      <alignment horizontal="left" vertical="center"/>
    </xf>
    <xf numFmtId="165" fontId="78" fillId="0" borderId="0" xfId="1" applyFont="1" applyAlignment="1">
      <alignment horizontal="center" vertical="center"/>
    </xf>
    <xf numFmtId="165" fontId="77" fillId="0" borderId="0" xfId="1" applyFont="1" applyAlignment="1">
      <alignment horizontal="center" vertical="center"/>
    </xf>
    <xf numFmtId="0" fontId="79" fillId="0" borderId="0" xfId="3"/>
    <xf numFmtId="0" fontId="79" fillId="0" borderId="0" xfId="3" applyAlignment="1">
      <alignment vertical="center"/>
    </xf>
    <xf numFmtId="0" fontId="82" fillId="0" borderId="0" xfId="3" applyFont="1" applyAlignment="1">
      <alignment vertical="top" wrapText="1"/>
    </xf>
    <xf numFmtId="4" fontId="79" fillId="0" borderId="0" xfId="3" applyNumberFormat="1"/>
    <xf numFmtId="3" fontId="14" fillId="0" borderId="1" xfId="0" applyNumberFormat="1" applyFont="1" applyBorder="1" applyAlignment="1">
      <alignment horizontal="center" vertical="center"/>
    </xf>
    <xf numFmtId="165" fontId="86" fillId="0" borderId="0" xfId="1" applyFont="1" applyAlignment="1">
      <alignment horizontal="center" vertical="center" wrapText="1"/>
    </xf>
    <xf numFmtId="0" fontId="87" fillId="0" borderId="0" xfId="0" applyFont="1" applyAlignment="1">
      <alignment vertical="center"/>
    </xf>
    <xf numFmtId="49" fontId="88" fillId="0" borderId="0" xfId="1" applyNumberFormat="1" applyFont="1" applyAlignment="1">
      <alignment horizontal="center" wrapText="1"/>
    </xf>
    <xf numFmtId="0" fontId="89" fillId="0" borderId="0" xfId="3" applyFont="1" applyAlignment="1">
      <alignment horizontal="center" vertical="center" wrapText="1"/>
    </xf>
    <xf numFmtId="49" fontId="90" fillId="0" borderId="0" xfId="1" applyNumberFormat="1" applyFont="1" applyAlignment="1">
      <alignment horizontal="center" wrapText="1"/>
    </xf>
    <xf numFmtId="0" fontId="0" fillId="0" borderId="0" xfId="0" applyAlignment="1">
      <alignment horizontal="center"/>
    </xf>
    <xf numFmtId="49" fontId="28" fillId="0" borderId="1" xfId="1" applyNumberFormat="1" applyFont="1" applyBorder="1" applyAlignment="1">
      <alignment horizontal="left" vertical="center" wrapText="1"/>
    </xf>
    <xf numFmtId="165" fontId="28" fillId="0" borderId="1" xfId="1" applyFont="1" applyBorder="1" applyAlignment="1">
      <alignment horizontal="center" vertical="center" wrapText="1"/>
    </xf>
    <xf numFmtId="165" fontId="28" fillId="0" borderId="4" xfId="1" applyFont="1" applyBorder="1" applyAlignment="1">
      <alignment horizontal="center" vertical="center" wrapText="1"/>
    </xf>
    <xf numFmtId="4" fontId="14" fillId="0" borderId="45" xfId="0" applyNumberFormat="1" applyFont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04" fillId="0" borderId="1" xfId="3" applyFont="1" applyBorder="1" applyAlignment="1">
      <alignment horizontal="center" vertical="center" wrapText="1"/>
    </xf>
    <xf numFmtId="0" fontId="104" fillId="0" borderId="0" xfId="3" applyFont="1" applyAlignment="1">
      <alignment horizontal="center" vertical="center" wrapText="1"/>
    </xf>
    <xf numFmtId="0" fontId="104" fillId="0" borderId="38" xfId="3" applyFont="1" applyBorder="1" applyAlignment="1">
      <alignment horizontal="left" vertical="center" wrapText="1"/>
    </xf>
    <xf numFmtId="0" fontId="104" fillId="0" borderId="38" xfId="3" applyFont="1" applyBorder="1" applyAlignment="1">
      <alignment horizontal="center" vertical="center" wrapText="1"/>
    </xf>
    <xf numFmtId="4" fontId="104" fillId="0" borderId="1" xfId="3" applyNumberFormat="1" applyFont="1" applyBorder="1" applyAlignment="1">
      <alignment horizontal="right" vertical="center" wrapText="1"/>
    </xf>
    <xf numFmtId="4" fontId="104" fillId="0" borderId="1" xfId="3" applyNumberFormat="1" applyFont="1" applyBorder="1" applyAlignment="1">
      <alignment horizontal="right" vertical="center"/>
    </xf>
    <xf numFmtId="0" fontId="104" fillId="0" borderId="32" xfId="3" applyFont="1" applyBorder="1" applyAlignment="1">
      <alignment horizontal="center" vertical="center" wrapText="1"/>
    </xf>
    <xf numFmtId="0" fontId="104" fillId="0" borderId="1" xfId="3" applyFont="1" applyBorder="1" applyAlignment="1">
      <alignment horizontal="left" vertical="center" wrapText="1"/>
    </xf>
    <xf numFmtId="4" fontId="104" fillId="0" borderId="45" xfId="3" applyNumberFormat="1" applyFont="1" applyBorder="1" applyAlignment="1">
      <alignment horizontal="right" vertical="center" wrapText="1"/>
    </xf>
    <xf numFmtId="4" fontId="104" fillId="0" borderId="45" xfId="3" applyNumberFormat="1" applyFont="1" applyBorder="1" applyAlignment="1">
      <alignment horizontal="right" vertical="center"/>
    </xf>
    <xf numFmtId="0" fontId="104" fillId="0" borderId="41" xfId="3" applyFont="1" applyBorder="1" applyAlignment="1">
      <alignment horizontal="center" vertical="center" wrapText="1"/>
    </xf>
    <xf numFmtId="0" fontId="104" fillId="0" borderId="32" xfId="3" applyFont="1" applyBorder="1" applyAlignment="1">
      <alignment horizontal="left" vertical="center" wrapText="1"/>
    </xf>
    <xf numFmtId="4" fontId="104" fillId="0" borderId="38" xfId="3" applyNumberFormat="1" applyFont="1" applyBorder="1" applyAlignment="1">
      <alignment horizontal="right" vertical="center" wrapText="1"/>
    </xf>
    <xf numFmtId="4" fontId="104" fillId="0" borderId="32" xfId="3" applyNumberFormat="1" applyFont="1" applyBorder="1" applyAlignment="1">
      <alignment horizontal="right" vertical="center" wrapText="1"/>
    </xf>
    <xf numFmtId="0" fontId="82" fillId="0" borderId="0" xfId="3" applyFont="1" applyAlignment="1">
      <alignment vertical="center" wrapText="1"/>
    </xf>
    <xf numFmtId="0" fontId="106" fillId="0" borderId="1" xfId="0" applyFont="1" applyBorder="1" applyAlignment="1">
      <alignment vertical="center" wrapText="1"/>
    </xf>
    <xf numFmtId="4" fontId="104" fillId="0" borderId="4" xfId="3" applyNumberFormat="1" applyFont="1" applyBorder="1" applyAlignment="1">
      <alignment horizontal="right" vertical="center"/>
    </xf>
    <xf numFmtId="0" fontId="104" fillId="0" borderId="26" xfId="3" applyFont="1" applyBorder="1" applyAlignment="1">
      <alignment horizontal="center" vertical="center" wrapText="1"/>
    </xf>
    <xf numFmtId="0" fontId="104" fillId="0" borderId="27" xfId="3" applyFont="1" applyBorder="1" applyAlignment="1">
      <alignment horizontal="center" vertical="center" wrapText="1"/>
    </xf>
    <xf numFmtId="0" fontId="104" fillId="0" borderId="1" xfId="3" applyFont="1" applyBorder="1" applyAlignment="1">
      <alignment horizontal="center" vertical="center"/>
    </xf>
    <xf numFmtId="0" fontId="108" fillId="0" borderId="29" xfId="3" applyFont="1" applyBorder="1" applyAlignment="1">
      <alignment horizontal="center" vertical="center" wrapText="1"/>
    </xf>
    <xf numFmtId="0" fontId="108" fillId="0" borderId="32" xfId="3" applyFont="1" applyBorder="1" applyAlignment="1">
      <alignment horizontal="center" vertical="center" wrapText="1"/>
    </xf>
    <xf numFmtId="0" fontId="108" fillId="0" borderId="4" xfId="3" applyFont="1" applyBorder="1" applyAlignment="1">
      <alignment horizontal="center" vertical="center" wrapText="1"/>
    </xf>
    <xf numFmtId="0" fontId="104" fillId="0" borderId="4" xfId="3" applyFont="1" applyBorder="1" applyAlignment="1">
      <alignment horizontal="center" vertical="center"/>
    </xf>
    <xf numFmtId="4" fontId="107" fillId="0" borderId="1" xfId="3" applyNumberFormat="1" applyFont="1" applyBorder="1" applyAlignment="1">
      <alignment vertical="center"/>
    </xf>
    <xf numFmtId="0" fontId="104" fillId="0" borderId="45" xfId="3" applyFont="1" applyBorder="1" applyAlignment="1">
      <alignment horizontal="center" vertical="center" wrapText="1"/>
    </xf>
    <xf numFmtId="4" fontId="107" fillId="0" borderId="1" xfId="3" applyNumberFormat="1" applyFont="1" applyBorder="1" applyAlignment="1">
      <alignment horizontal="right" vertical="center"/>
    </xf>
    <xf numFmtId="0" fontId="104" fillId="0" borderId="4" xfId="3" applyFont="1" applyBorder="1" applyAlignment="1">
      <alignment horizontal="center" vertical="center" wrapText="1"/>
    </xf>
    <xf numFmtId="0" fontId="104" fillId="0" borderId="0" xfId="3" applyFont="1" applyAlignment="1">
      <alignment vertical="top" wrapText="1"/>
    </xf>
    <xf numFmtId="0" fontId="84" fillId="0" borderId="0" xfId="3" applyFont="1"/>
    <xf numFmtId="4" fontId="84" fillId="0" borderId="1" xfId="3" applyNumberFormat="1" applyFont="1" applyBorder="1"/>
    <xf numFmtId="165" fontId="110" fillId="0" borderId="1" xfId="1" applyFont="1" applyBorder="1" applyAlignment="1">
      <alignment horizontal="center" vertical="center" wrapText="1"/>
    </xf>
    <xf numFmtId="165" fontId="110" fillId="0" borderId="4" xfId="1" applyFont="1" applyBorder="1" applyAlignment="1">
      <alignment horizontal="center" vertical="center" wrapText="1"/>
    </xf>
    <xf numFmtId="165" fontId="34" fillId="0" borderId="0" xfId="1" applyFont="1" applyAlignment="1">
      <alignment horizontal="center" vertical="center" wrapText="1"/>
    </xf>
    <xf numFmtId="167" fontId="34" fillId="0" borderId="0" xfId="1" applyNumberFormat="1" applyFont="1" applyAlignment="1">
      <alignment horizontal="center" vertical="center" wrapText="1"/>
    </xf>
    <xf numFmtId="165" fontId="113" fillId="0" borderId="26" xfId="1" applyFont="1" applyBorder="1" applyAlignment="1">
      <alignment horizontal="center" vertical="center" wrapText="1"/>
    </xf>
    <xf numFmtId="167" fontId="28" fillId="0" borderId="27" xfId="1" applyNumberFormat="1" applyFont="1" applyBorder="1" applyAlignment="1">
      <alignment horizontal="right" vertical="center" wrapText="1"/>
    </xf>
    <xf numFmtId="4" fontId="2" fillId="0" borderId="26" xfId="1" applyNumberFormat="1" applyFont="1" applyBorder="1" applyAlignment="1">
      <alignment vertical="center"/>
    </xf>
    <xf numFmtId="4" fontId="2" fillId="0" borderId="28" xfId="1" applyNumberFormat="1" applyFont="1" applyBorder="1" applyAlignment="1">
      <alignment vertical="center"/>
    </xf>
    <xf numFmtId="165" fontId="10" fillId="0" borderId="26" xfId="1" applyFont="1" applyBorder="1" applyAlignment="1">
      <alignment horizontal="center" vertical="center" wrapText="1"/>
    </xf>
    <xf numFmtId="165" fontId="28" fillId="0" borderId="26" xfId="1" applyFont="1" applyBorder="1" applyAlignment="1">
      <alignment horizontal="center" vertical="center" wrapText="1"/>
    </xf>
    <xf numFmtId="165" fontId="28" fillId="0" borderId="29" xfId="1" applyFont="1" applyBorder="1" applyAlignment="1">
      <alignment horizontal="center" vertical="center" wrapText="1"/>
    </xf>
    <xf numFmtId="4" fontId="2" fillId="0" borderId="27" xfId="1" applyNumberFormat="1" applyFont="1" applyBorder="1" applyAlignment="1">
      <alignment vertical="center"/>
    </xf>
    <xf numFmtId="165" fontId="93" fillId="3" borderId="25" xfId="1" applyFont="1" applyFill="1" applyBorder="1" applyAlignment="1">
      <alignment horizontal="center" vertical="center" wrapText="1"/>
    </xf>
    <xf numFmtId="165" fontId="93" fillId="3" borderId="26" xfId="1" applyFont="1" applyFill="1" applyBorder="1" applyAlignment="1">
      <alignment horizontal="center" vertical="center" wrapText="1"/>
    </xf>
    <xf numFmtId="49" fontId="31" fillId="3" borderId="26" xfId="1" applyNumberFormat="1" applyFont="1" applyFill="1" applyBorder="1" applyAlignment="1">
      <alignment horizontal="left" vertical="center" wrapText="1"/>
    </xf>
    <xf numFmtId="165" fontId="94" fillId="3" borderId="26" xfId="1" applyFont="1" applyFill="1" applyBorder="1" applyAlignment="1">
      <alignment horizontal="center" vertical="center" wrapText="1"/>
    </xf>
    <xf numFmtId="166" fontId="28" fillId="3" borderId="27" xfId="1" applyNumberFormat="1" applyFont="1" applyFill="1" applyBorder="1" applyAlignment="1">
      <alignment horizontal="center" vertical="center" wrapText="1"/>
    </xf>
    <xf numFmtId="4" fontId="93" fillId="3" borderId="28" xfId="1" applyNumberFormat="1" applyFont="1" applyFill="1" applyBorder="1" applyAlignment="1">
      <alignment horizontal="right" vertical="center" wrapText="1"/>
    </xf>
    <xf numFmtId="165" fontId="111" fillId="0" borderId="31" xfId="1" applyFont="1" applyBorder="1" applyAlignment="1">
      <alignment horizontal="center" vertical="center" wrapText="1"/>
    </xf>
    <xf numFmtId="165" fontId="0" fillId="0" borderId="49" xfId="1" applyFont="1" applyBorder="1" applyAlignment="1">
      <alignment horizontal="center" vertical="center" wrapText="1"/>
    </xf>
    <xf numFmtId="49" fontId="113" fillId="0" borderId="40" xfId="1" applyNumberFormat="1" applyFont="1" applyBorder="1" applyAlignment="1">
      <alignment horizontal="left" vertical="center" wrapText="1"/>
    </xf>
    <xf numFmtId="49" fontId="10" fillId="0" borderId="40" xfId="1" applyNumberFormat="1" applyFont="1" applyBorder="1" applyAlignment="1">
      <alignment horizontal="left" vertical="center" wrapText="1"/>
    </xf>
    <xf numFmtId="49" fontId="0" fillId="0" borderId="40" xfId="1" applyNumberFormat="1" applyFont="1" applyBorder="1" applyAlignment="1">
      <alignment horizontal="left" vertical="center" wrapText="1"/>
    </xf>
    <xf numFmtId="165" fontId="93" fillId="3" borderId="29" xfId="1" applyFont="1" applyFill="1" applyBorder="1" applyAlignment="1">
      <alignment horizontal="center" vertical="center" wrapText="1"/>
    </xf>
    <xf numFmtId="165" fontId="112" fillId="0" borderId="1" xfId="1" applyFont="1" applyBorder="1" applyAlignment="1">
      <alignment horizontal="center" vertical="center" wrapText="1"/>
    </xf>
    <xf numFmtId="168" fontId="109" fillId="0" borderId="1" xfId="1" applyNumberFormat="1" applyFont="1" applyBorder="1" applyAlignment="1">
      <alignment horizontal="center" vertical="center" wrapText="1"/>
    </xf>
    <xf numFmtId="165" fontId="93" fillId="3" borderId="37" xfId="1" applyFont="1" applyFill="1" applyBorder="1" applyAlignment="1">
      <alignment horizontal="center" vertical="center" wrapText="1"/>
    </xf>
    <xf numFmtId="4" fontId="28" fillId="3" borderId="27" xfId="1" applyNumberFormat="1" applyFont="1" applyFill="1" applyBorder="1" applyAlignment="1">
      <alignment horizontal="center" vertical="center" wrapText="1"/>
    </xf>
    <xf numFmtId="4" fontId="2" fillId="3" borderId="27" xfId="1" applyNumberFormat="1" applyFont="1" applyFill="1" applyBorder="1" applyAlignment="1">
      <alignment horizontal="center" vertical="center" wrapText="1"/>
    </xf>
    <xf numFmtId="4" fontId="3" fillId="3" borderId="28" xfId="1" applyNumberFormat="1" applyFont="1" applyFill="1" applyBorder="1" applyAlignment="1">
      <alignment horizontal="right" vertical="center" wrapText="1"/>
    </xf>
    <xf numFmtId="49" fontId="10" fillId="0" borderId="33" xfId="1" applyNumberFormat="1" applyFont="1" applyBorder="1" applyAlignment="1">
      <alignment horizontal="left" vertical="center" wrapText="1"/>
    </xf>
    <xf numFmtId="164" fontId="28" fillId="0" borderId="4" xfId="1" applyNumberFormat="1" applyFont="1" applyBorder="1" applyAlignment="1">
      <alignment horizontal="right" vertical="center" wrapText="1"/>
    </xf>
    <xf numFmtId="4" fontId="2" fillId="0" borderId="4" xfId="1" applyNumberFormat="1" applyFont="1" applyBorder="1" applyAlignment="1">
      <alignment vertical="center"/>
    </xf>
    <xf numFmtId="165" fontId="0" fillId="0" borderId="50" xfId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left" vertical="center" wrapText="1"/>
    </xf>
    <xf numFmtId="49" fontId="10" fillId="0" borderId="3" xfId="1" applyNumberFormat="1" applyFont="1" applyBorder="1" applyAlignment="1">
      <alignment horizontal="left" vertical="center" wrapText="1"/>
    </xf>
    <xf numFmtId="49" fontId="28" fillId="0" borderId="3" xfId="1" applyNumberFormat="1" applyFont="1" applyBorder="1" applyAlignment="1">
      <alignment horizontal="left" vertical="center" wrapText="1"/>
    </xf>
    <xf numFmtId="49" fontId="28" fillId="0" borderId="36" xfId="1" applyNumberFormat="1" applyFont="1" applyBorder="1" applyAlignment="1">
      <alignment horizontal="left" vertical="center" wrapText="1"/>
    </xf>
    <xf numFmtId="165" fontId="28" fillId="0" borderId="37" xfId="1" applyFont="1" applyBorder="1" applyAlignment="1">
      <alignment horizontal="center" vertical="center" wrapText="1"/>
    </xf>
    <xf numFmtId="167" fontId="28" fillId="0" borderId="38" xfId="1" applyNumberFormat="1" applyFont="1" applyBorder="1" applyAlignment="1">
      <alignment horizontal="right" vertical="center" wrapText="1"/>
    </xf>
    <xf numFmtId="4" fontId="2" fillId="0" borderId="39" xfId="1" applyNumberFormat="1" applyFont="1" applyBorder="1" applyAlignment="1">
      <alignment vertical="center"/>
    </xf>
    <xf numFmtId="4" fontId="2" fillId="0" borderId="40" xfId="1" applyNumberFormat="1" applyFont="1" applyBorder="1" applyAlignment="1">
      <alignment vertical="center"/>
    </xf>
    <xf numFmtId="4" fontId="2" fillId="0" borderId="30" xfId="1" applyNumberFormat="1" applyFont="1" applyBorder="1" applyAlignment="1">
      <alignment vertical="center"/>
    </xf>
    <xf numFmtId="49" fontId="31" fillId="3" borderId="29" xfId="1" applyNumberFormat="1" applyFont="1" applyFill="1" applyBorder="1" applyAlignment="1">
      <alignment horizontal="left" vertical="center" wrapText="1"/>
    </xf>
    <xf numFmtId="165" fontId="114" fillId="0" borderId="1" xfId="1" applyFont="1" applyBorder="1" applyAlignment="1">
      <alignment horizontal="center" vertical="center" wrapText="1"/>
    </xf>
    <xf numFmtId="165" fontId="114" fillId="0" borderId="33" xfId="1" applyFont="1" applyBorder="1" applyAlignment="1">
      <alignment horizontal="center" vertical="center" wrapText="1"/>
    </xf>
    <xf numFmtId="49" fontId="28" fillId="0" borderId="29" xfId="1" applyNumberFormat="1" applyFont="1" applyBorder="1" applyAlignment="1">
      <alignment horizontal="left" vertical="center" wrapText="1"/>
    </xf>
    <xf numFmtId="167" fontId="28" fillId="0" borderId="32" xfId="1" applyNumberFormat="1" applyFont="1" applyBorder="1" applyAlignment="1">
      <alignment horizontal="right" vertical="center" wrapText="1"/>
    </xf>
    <xf numFmtId="168" fontId="28" fillId="0" borderId="1" xfId="1" applyNumberFormat="1" applyFont="1" applyBorder="1" applyAlignment="1">
      <alignment vertical="center" wrapText="1"/>
    </xf>
    <xf numFmtId="165" fontId="93" fillId="3" borderId="35" xfId="1" applyFont="1" applyFill="1" applyBorder="1" applyAlignment="1">
      <alignment horizontal="center" vertical="center" wrapText="1"/>
    </xf>
    <xf numFmtId="165" fontId="93" fillId="3" borderId="4" xfId="1" applyFont="1" applyFill="1" applyBorder="1" applyAlignment="1">
      <alignment horizontal="center" vertical="center" wrapText="1"/>
    </xf>
    <xf numFmtId="49" fontId="31" fillId="3" borderId="4" xfId="1" applyNumberFormat="1" applyFont="1" applyFill="1" applyBorder="1" applyAlignment="1">
      <alignment horizontal="left" vertical="center" wrapText="1"/>
    </xf>
    <xf numFmtId="165" fontId="94" fillId="3" borderId="4" xfId="1" applyFont="1" applyFill="1" applyBorder="1" applyAlignment="1">
      <alignment horizontal="center" vertical="center" wrapText="1"/>
    </xf>
    <xf numFmtId="167" fontId="93" fillId="3" borderId="4" xfId="1" applyNumberFormat="1" applyFont="1" applyFill="1" applyBorder="1" applyAlignment="1">
      <alignment horizontal="center" vertical="center" wrapText="1"/>
    </xf>
    <xf numFmtId="4" fontId="2" fillId="3" borderId="41" xfId="1" applyNumberFormat="1" applyFont="1" applyFill="1" applyBorder="1" applyAlignment="1">
      <alignment horizontal="center" vertical="center" wrapText="1"/>
    </xf>
    <xf numFmtId="4" fontId="3" fillId="3" borderId="34" xfId="1" applyNumberFormat="1" applyFont="1" applyFill="1" applyBorder="1" applyAlignment="1">
      <alignment horizontal="right" vertical="center" wrapText="1"/>
    </xf>
    <xf numFmtId="165" fontId="93" fillId="3" borderId="42" xfId="1" applyFont="1" applyFill="1" applyBorder="1" applyAlignment="1">
      <alignment horizontal="center" vertical="center" wrapText="1"/>
    </xf>
    <xf numFmtId="165" fontId="93" fillId="3" borderId="2" xfId="1" applyFont="1" applyFill="1" applyBorder="1" applyAlignment="1">
      <alignment horizontal="center" vertical="center" wrapText="1"/>
    </xf>
    <xf numFmtId="49" fontId="31" fillId="3" borderId="2" xfId="1" applyNumberFormat="1" applyFont="1" applyFill="1" applyBorder="1" applyAlignment="1">
      <alignment horizontal="left" vertical="center" wrapText="1"/>
    </xf>
    <xf numFmtId="165" fontId="94" fillId="3" borderId="2" xfId="1" applyFont="1" applyFill="1" applyBorder="1" applyAlignment="1">
      <alignment horizontal="center" vertical="center" wrapText="1"/>
    </xf>
    <xf numFmtId="167" fontId="93" fillId="3" borderId="2" xfId="1" applyNumberFormat="1" applyFont="1" applyFill="1" applyBorder="1" applyAlignment="1">
      <alignment horizontal="center" vertical="center" wrapText="1"/>
    </xf>
    <xf numFmtId="4" fontId="2" fillId="3" borderId="0" xfId="1" applyNumberFormat="1" applyFont="1" applyFill="1" applyAlignment="1">
      <alignment horizontal="center" vertical="center" wrapText="1"/>
    </xf>
    <xf numFmtId="4" fontId="3" fillId="3" borderId="43" xfId="1" applyNumberFormat="1" applyFont="1" applyFill="1" applyBorder="1" applyAlignment="1">
      <alignment horizontal="right" vertical="center" wrapText="1"/>
    </xf>
    <xf numFmtId="165" fontId="28" fillId="0" borderId="35" xfId="1" applyFont="1" applyBorder="1" applyAlignment="1">
      <alignment horizontal="center" vertical="center" wrapText="1"/>
    </xf>
    <xf numFmtId="0" fontId="28" fillId="0" borderId="1" xfId="1" applyNumberFormat="1" applyFont="1" applyBorder="1" applyAlignment="1">
      <alignment horizontal="left" vertical="center" wrapText="1"/>
    </xf>
    <xf numFmtId="4" fontId="3" fillId="0" borderId="44" xfId="1" applyNumberFormat="1" applyFont="1" applyBorder="1" applyAlignment="1">
      <alignment vertical="center"/>
    </xf>
    <xf numFmtId="49" fontId="63" fillId="0" borderId="30" xfId="1" applyNumberFormat="1" applyFont="1" applyBorder="1" applyAlignment="1">
      <alignment horizontal="left" vertical="center" wrapText="1"/>
    </xf>
    <xf numFmtId="165" fontId="32" fillId="3" borderId="29" xfId="1" applyFont="1" applyFill="1" applyBorder="1" applyAlignment="1">
      <alignment horizontal="center" vertical="center" wrapText="1"/>
    </xf>
    <xf numFmtId="165" fontId="32" fillId="0" borderId="1" xfId="1" applyFont="1" applyBorder="1" applyAlignment="1">
      <alignment horizontal="center" vertical="center" wrapText="1"/>
    </xf>
    <xf numFmtId="168" fontId="25" fillId="0" borderId="1" xfId="1" applyNumberFormat="1" applyFont="1" applyBorder="1" applyAlignment="1">
      <alignment horizontal="center" vertical="center" wrapText="1"/>
    </xf>
    <xf numFmtId="165" fontId="58" fillId="3" borderId="29" xfId="1" applyFont="1" applyFill="1" applyBorder="1" applyAlignment="1">
      <alignment horizontal="center" vertical="center" wrapText="1"/>
    </xf>
    <xf numFmtId="4" fontId="24" fillId="3" borderId="32" xfId="1" applyNumberFormat="1" applyFont="1" applyFill="1" applyBorder="1" applyAlignment="1">
      <alignment horizontal="center" vertical="center" wrapText="1"/>
    </xf>
    <xf numFmtId="4" fontId="61" fillId="3" borderId="32" xfId="1" applyNumberFormat="1" applyFont="1" applyFill="1" applyBorder="1" applyAlignment="1">
      <alignment horizontal="center" vertical="center" wrapText="1"/>
    </xf>
    <xf numFmtId="165" fontId="10" fillId="0" borderId="1" xfId="1" applyFont="1" applyBorder="1" applyAlignment="1">
      <alignment horizontal="center" vertical="center" wrapText="1"/>
    </xf>
    <xf numFmtId="165" fontId="55" fillId="0" borderId="57" xfId="1" applyFont="1" applyBorder="1" applyAlignment="1">
      <alignment horizontal="center" vertical="center" wrapText="1"/>
    </xf>
    <xf numFmtId="165" fontId="56" fillId="0" borderId="58" xfId="1" applyFont="1" applyBorder="1" applyAlignment="1">
      <alignment horizontal="center" vertical="center" wrapText="1"/>
    </xf>
    <xf numFmtId="165" fontId="57" fillId="0" borderId="58" xfId="1" applyFont="1" applyBorder="1" applyAlignment="1">
      <alignment horizontal="center" vertical="center"/>
    </xf>
    <xf numFmtId="165" fontId="32" fillId="2" borderId="57" xfId="1" applyFont="1" applyFill="1" applyBorder="1" applyAlignment="1">
      <alignment horizontal="center" vertical="center" wrapText="1"/>
    </xf>
    <xf numFmtId="165" fontId="32" fillId="0" borderId="57" xfId="1" applyFont="1" applyBorder="1" applyAlignment="1">
      <alignment horizontal="center" vertical="center" wrapText="1"/>
    </xf>
    <xf numFmtId="165" fontId="24" fillId="0" borderId="57" xfId="1" applyFont="1" applyBorder="1" applyAlignment="1">
      <alignment horizontal="center" vertical="center" wrapText="1"/>
    </xf>
    <xf numFmtId="165" fontId="32" fillId="3" borderId="57" xfId="1" applyFont="1" applyFill="1" applyBorder="1" applyAlignment="1">
      <alignment horizontal="center" vertical="center" wrapText="1"/>
    </xf>
    <xf numFmtId="4" fontId="32" fillId="3" borderId="58" xfId="1" applyNumberFormat="1" applyFont="1" applyFill="1" applyBorder="1" applyAlignment="1">
      <alignment horizontal="right" vertical="center" wrapText="1"/>
    </xf>
    <xf numFmtId="165" fontId="63" fillId="0" borderId="59" xfId="1" applyFont="1" applyBorder="1" applyAlignment="1">
      <alignment horizontal="center" vertical="center" wrapText="1"/>
    </xf>
    <xf numFmtId="4" fontId="61" fillId="0" borderId="58" xfId="1" applyNumberFormat="1" applyFont="1" applyBorder="1" applyAlignment="1">
      <alignment vertical="center"/>
    </xf>
    <xf numFmtId="165" fontId="10" fillId="0" borderId="59" xfId="1" applyFont="1" applyBorder="1" applyAlignment="1">
      <alignment horizontal="center" vertical="center" wrapText="1"/>
    </xf>
    <xf numFmtId="165" fontId="32" fillId="3" borderId="60" xfId="1" applyFont="1" applyFill="1" applyBorder="1" applyAlignment="1">
      <alignment horizontal="center" vertical="center" wrapText="1"/>
    </xf>
    <xf numFmtId="4" fontId="32" fillId="3" borderId="61" xfId="1" applyNumberFormat="1" applyFont="1" applyFill="1" applyBorder="1" applyAlignment="1">
      <alignment horizontal="right" vertical="center" wrapText="1"/>
    </xf>
    <xf numFmtId="4" fontId="62" fillId="0" borderId="1" xfId="1" applyNumberFormat="1" applyFont="1" applyBorder="1" applyAlignment="1">
      <alignment vertical="center"/>
    </xf>
    <xf numFmtId="165" fontId="0" fillId="0" borderId="1" xfId="1" applyFont="1" applyBorder="1" applyAlignment="1">
      <alignment horizontal="center" vertical="center" wrapText="1"/>
    </xf>
    <xf numFmtId="165" fontId="55" fillId="0" borderId="1" xfId="1" applyFont="1" applyBorder="1" applyAlignment="1">
      <alignment horizontal="center" vertical="center" wrapText="1"/>
    </xf>
    <xf numFmtId="49" fontId="55" fillId="0" borderId="1" xfId="1" applyNumberFormat="1" applyFont="1" applyBorder="1" applyAlignment="1">
      <alignment horizontal="center" vertical="center" wrapText="1"/>
    </xf>
    <xf numFmtId="165" fontId="56" fillId="0" borderId="1" xfId="1" applyFont="1" applyBorder="1" applyAlignment="1">
      <alignment horizontal="center" vertical="center" wrapText="1"/>
    </xf>
    <xf numFmtId="165" fontId="57" fillId="0" borderId="1" xfId="1" applyFont="1" applyBorder="1" applyAlignment="1">
      <alignment horizontal="center" vertical="center"/>
    </xf>
    <xf numFmtId="165" fontId="32" fillId="2" borderId="1" xfId="1" applyFont="1" applyFill="1" applyBorder="1" applyAlignment="1">
      <alignment horizontal="center" vertical="center" wrapText="1"/>
    </xf>
    <xf numFmtId="168" fontId="32" fillId="2" borderId="1" xfId="1" applyNumberFormat="1" applyFont="1" applyFill="1" applyBorder="1" applyAlignment="1">
      <alignment vertical="center" wrapText="1"/>
    </xf>
    <xf numFmtId="165" fontId="58" fillId="3" borderId="1" xfId="1" applyFont="1" applyFill="1" applyBorder="1" applyAlignment="1">
      <alignment horizontal="center" vertical="center" wrapText="1"/>
    </xf>
    <xf numFmtId="165" fontId="24" fillId="3" borderId="1" xfId="1" applyFont="1" applyFill="1" applyBorder="1" applyAlignment="1">
      <alignment horizontal="center" vertical="center" wrapText="1"/>
    </xf>
    <xf numFmtId="168" fontId="32" fillId="0" borderId="1" xfId="1" applyNumberFormat="1" applyFont="1" applyBorder="1" applyAlignment="1">
      <alignment horizontal="center" vertical="center" wrapText="1"/>
    </xf>
    <xf numFmtId="168" fontId="33" fillId="0" borderId="1" xfId="1" applyNumberFormat="1" applyFont="1" applyBorder="1" applyAlignment="1">
      <alignment vertical="center" wrapText="1"/>
    </xf>
    <xf numFmtId="165" fontId="59" fillId="0" borderId="1" xfId="1" applyFont="1" applyBorder="1" applyAlignment="1">
      <alignment horizontal="center" vertical="center" wrapText="1"/>
    </xf>
    <xf numFmtId="169" fontId="24" fillId="0" borderId="1" xfId="1" applyNumberFormat="1" applyFont="1" applyBorder="1" applyAlignment="1">
      <alignment horizontal="right" vertical="center" wrapText="1"/>
    </xf>
    <xf numFmtId="168" fontId="24" fillId="0" borderId="1" xfId="1" applyNumberFormat="1" applyFont="1" applyBorder="1" applyAlignment="1">
      <alignment horizontal="right" vertical="center" wrapText="1"/>
    </xf>
    <xf numFmtId="165" fontId="93" fillId="3" borderId="1" xfId="1" applyFont="1" applyFill="1" applyBorder="1" applyAlignment="1">
      <alignment horizontal="center" vertical="center" wrapText="1"/>
    </xf>
    <xf numFmtId="49" fontId="31" fillId="3" borderId="1" xfId="1" applyNumberFormat="1" applyFont="1" applyFill="1" applyBorder="1" applyAlignment="1">
      <alignment horizontal="left" vertical="center" wrapText="1"/>
    </xf>
    <xf numFmtId="165" fontId="94" fillId="3" borderId="1" xfId="1" applyFont="1" applyFill="1" applyBorder="1" applyAlignment="1">
      <alignment horizontal="center" vertical="center" wrapText="1"/>
    </xf>
    <xf numFmtId="166" fontId="28" fillId="3" borderId="1" xfId="1" applyNumberFormat="1" applyFont="1" applyFill="1" applyBorder="1" applyAlignment="1">
      <alignment horizontal="center" vertical="center" wrapText="1"/>
    </xf>
    <xf numFmtId="4" fontId="93" fillId="3" borderId="1" xfId="1" applyNumberFormat="1" applyFont="1" applyFill="1" applyBorder="1" applyAlignment="1">
      <alignment horizontal="right" vertical="center" wrapText="1"/>
    </xf>
    <xf numFmtId="165" fontId="111" fillId="0" borderId="1" xfId="1" applyFont="1" applyBorder="1" applyAlignment="1">
      <alignment horizontal="center" vertical="center" wrapText="1"/>
    </xf>
    <xf numFmtId="49" fontId="113" fillId="0" borderId="1" xfId="1" applyNumberFormat="1" applyFont="1" applyBorder="1" applyAlignment="1">
      <alignment horizontal="left" vertical="center" wrapText="1"/>
    </xf>
    <xf numFmtId="165" fontId="113" fillId="0" borderId="1" xfId="1" applyFont="1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left" vertical="center" wrapText="1"/>
    </xf>
    <xf numFmtId="4" fontId="28" fillId="3" borderId="1" xfId="1" applyNumberFormat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horizontal="center" vertical="center"/>
    </xf>
    <xf numFmtId="4" fontId="15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vertical="center" wrapText="1"/>
    </xf>
    <xf numFmtId="0" fontId="118" fillId="0" borderId="0" xfId="0" applyFont="1" applyAlignment="1">
      <alignment horizontal="center" vertical="center" wrapText="1"/>
    </xf>
    <xf numFmtId="0" fontId="11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4" fillId="0" borderId="1" xfId="0" applyNumberFormat="1" applyFont="1" applyBorder="1"/>
    <xf numFmtId="0" fontId="122" fillId="0" borderId="0" xfId="0" applyFont="1" applyAlignment="1">
      <alignment vertical="center"/>
    </xf>
    <xf numFmtId="0" fontId="128" fillId="0" borderId="0" xfId="0" applyFont="1" applyAlignment="1">
      <alignment vertical="center" wrapText="1"/>
    </xf>
    <xf numFmtId="0" fontId="129" fillId="0" borderId="0" xfId="0" applyFont="1" applyAlignment="1">
      <alignment vertical="center" wrapText="1"/>
    </xf>
    <xf numFmtId="0" fontId="122" fillId="0" borderId="0" xfId="0" applyFont="1" applyAlignment="1">
      <alignment horizontal="centerContinuous" vertical="center"/>
    </xf>
    <xf numFmtId="0" fontId="132" fillId="0" borderId="1" xfId="0" applyFont="1" applyBorder="1" applyAlignment="1">
      <alignment horizontal="center" vertical="center" wrapText="1"/>
    </xf>
    <xf numFmtId="0" fontId="132" fillId="0" borderId="3" xfId="0" applyFont="1" applyBorder="1" applyAlignment="1">
      <alignment horizontal="center" vertical="center" wrapText="1"/>
    </xf>
    <xf numFmtId="49" fontId="132" fillId="0" borderId="1" xfId="0" applyNumberFormat="1" applyFont="1" applyBorder="1" applyAlignment="1">
      <alignment horizontal="center" vertical="center" wrapText="1"/>
    </xf>
    <xf numFmtId="0" fontId="132" fillId="0" borderId="1" xfId="0" applyFont="1" applyBorder="1" applyAlignment="1">
      <alignment horizontal="center" vertical="center"/>
    </xf>
    <xf numFmtId="0" fontId="133" fillId="0" borderId="0" xfId="0" applyFont="1" applyAlignment="1">
      <alignment horizontal="centerContinuous" vertical="center"/>
    </xf>
    <xf numFmtId="49" fontId="130" fillId="4" borderId="62" xfId="0" applyNumberFormat="1" applyFont="1" applyFill="1" applyBorder="1" applyAlignment="1">
      <alignment horizontal="left" vertical="center" wrapText="1"/>
    </xf>
    <xf numFmtId="4" fontId="130" fillId="4" borderId="1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" fontId="2" fillId="0" borderId="6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vertical="center"/>
    </xf>
    <xf numFmtId="0" fontId="134" fillId="0" borderId="0" xfId="0" applyFont="1" applyAlignment="1">
      <alignment vertical="center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45" xfId="0" applyNumberFormat="1" applyFont="1" applyBorder="1" applyAlignment="1">
      <alignment horizontal="left" vertical="center" wrapText="1"/>
    </xf>
    <xf numFmtId="164" fontId="2" fillId="0" borderId="45" xfId="0" applyNumberFormat="1" applyFont="1" applyBorder="1" applyAlignment="1">
      <alignment horizontal="right" vertical="center" wrapText="1"/>
    </xf>
    <xf numFmtId="4" fontId="2" fillId="0" borderId="62" xfId="0" applyNumberFormat="1" applyFont="1" applyBorder="1" applyAlignment="1">
      <alignment horizontal="right" vertical="center" wrapText="1"/>
    </xf>
    <xf numFmtId="4" fontId="2" fillId="0" borderId="45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 wrapText="1"/>
    </xf>
    <xf numFmtId="170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4" fontId="2" fillId="0" borderId="64" xfId="0" applyNumberFormat="1" applyFont="1" applyBorder="1" applyAlignment="1">
      <alignment horizontal="right" vertical="center" wrapText="1"/>
    </xf>
    <xf numFmtId="4" fontId="122" fillId="0" borderId="0" xfId="0" applyNumberFormat="1" applyFont="1" applyAlignment="1">
      <alignment vertical="center"/>
    </xf>
    <xf numFmtId="4" fontId="2" fillId="0" borderId="63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left" vertical="center" wrapText="1"/>
    </xf>
    <xf numFmtId="4" fontId="2" fillId="0" borderId="64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3" fillId="4" borderId="62" xfId="0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vertical="center"/>
    </xf>
    <xf numFmtId="0" fontId="2" fillId="0" borderId="6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4" fontId="115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1" fontId="136" fillId="0" borderId="1" xfId="0" applyNumberFormat="1" applyFont="1" applyBorder="1" applyAlignment="1">
      <alignment vertical="center" wrapText="1"/>
    </xf>
    <xf numFmtId="0" fontId="11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5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137" fillId="0" borderId="0" xfId="0" applyFont="1" applyAlignment="1">
      <alignment horizontal="center" vertical="center" wrapText="1"/>
    </xf>
    <xf numFmtId="0" fontId="138" fillId="0" borderId="0" xfId="0" applyFont="1" applyAlignment="1">
      <alignment horizontal="left" vertical="center" wrapText="1"/>
    </xf>
    <xf numFmtId="0" fontId="96" fillId="0" borderId="0" xfId="0" applyFont="1" applyAlignment="1">
      <alignment horizontal="center" vertical="center" wrapText="1"/>
    </xf>
    <xf numFmtId="2" fontId="96" fillId="0" borderId="0" xfId="0" applyNumberFormat="1" applyFont="1" applyAlignment="1">
      <alignment horizontal="center" vertical="center" wrapText="1"/>
    </xf>
    <xf numFmtId="0" fontId="139" fillId="0" borderId="0" xfId="0" applyFont="1" applyAlignment="1">
      <alignment horizontal="center" vertical="center" wrapText="1"/>
    </xf>
    <xf numFmtId="49" fontId="138" fillId="0" borderId="0" xfId="0" applyNumberFormat="1" applyFont="1" applyAlignment="1">
      <alignment horizontal="left" vertical="center" wrapText="1"/>
    </xf>
    <xf numFmtId="0" fontId="3" fillId="0" borderId="65" xfId="0" applyFont="1" applyBorder="1" applyAlignment="1">
      <alignment horizontal="center" vertical="center" wrapText="1"/>
    </xf>
    <xf numFmtId="0" fontId="85" fillId="0" borderId="0" xfId="0" applyFont="1" applyAlignment="1">
      <alignment horizontal="center" vertical="center"/>
    </xf>
    <xf numFmtId="4" fontId="85" fillId="0" borderId="1" xfId="0" applyNumberFormat="1" applyFont="1" applyBorder="1" applyAlignment="1">
      <alignment vertical="center"/>
    </xf>
    <xf numFmtId="4" fontId="134" fillId="0" borderId="0" xfId="0" applyNumberFormat="1" applyFont="1" applyAlignment="1">
      <alignment vertical="center"/>
    </xf>
    <xf numFmtId="164" fontId="122" fillId="0" borderId="0" xfId="0" applyNumberFormat="1" applyFont="1" applyAlignment="1">
      <alignment vertical="center"/>
    </xf>
    <xf numFmtId="0" fontId="8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4" fontId="85" fillId="0" borderId="0" xfId="0" applyNumberFormat="1" applyFont="1" applyAlignment="1">
      <alignment vertical="center"/>
    </xf>
    <xf numFmtId="0" fontId="140" fillId="0" borderId="0" xfId="0" applyFont="1" applyAlignment="1">
      <alignment horizontal="center" vertical="center" wrapText="1"/>
    </xf>
    <xf numFmtId="0" fontId="13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0" fontId="131" fillId="0" borderId="0" xfId="0" applyFont="1" applyAlignment="1">
      <alignment horizontal="center" vertical="center"/>
    </xf>
    <xf numFmtId="4" fontId="131" fillId="0" borderId="0" xfId="0" applyNumberFormat="1" applyFont="1" applyAlignment="1">
      <alignment vertical="center"/>
    </xf>
    <xf numFmtId="4" fontId="131" fillId="0" borderId="0" xfId="0" applyNumberFormat="1" applyFont="1" applyAlignment="1">
      <alignment horizontal="center" vertical="center"/>
    </xf>
    <xf numFmtId="0" fontId="138" fillId="0" borderId="0" xfId="0" applyFont="1" applyAlignment="1">
      <alignment horizontal="center" vertical="center"/>
    </xf>
    <xf numFmtId="2" fontId="138" fillId="0" borderId="0" xfId="0" applyNumberFormat="1" applyFont="1" applyAlignment="1">
      <alignment horizontal="center" vertical="center"/>
    </xf>
    <xf numFmtId="0" fontId="141" fillId="0" borderId="0" xfId="0" applyFont="1" applyAlignment="1">
      <alignment horizontal="center" vertical="center" wrapText="1"/>
    </xf>
    <xf numFmtId="49" fontId="142" fillId="0" borderId="0" xfId="0" applyNumberFormat="1" applyFont="1" applyAlignment="1">
      <alignment horizontal="left" vertical="center" wrapText="1"/>
    </xf>
    <xf numFmtId="0" fontId="142" fillId="0" borderId="0" xfId="0" applyFont="1" applyAlignment="1">
      <alignment horizontal="center" vertical="center"/>
    </xf>
    <xf numFmtId="2" fontId="142" fillId="0" borderId="0" xfId="0" applyNumberFormat="1" applyFont="1" applyAlignment="1">
      <alignment horizontal="center" vertical="center"/>
    </xf>
    <xf numFmtId="49" fontId="143" fillId="0" borderId="0" xfId="0" applyNumberFormat="1" applyFont="1" applyAlignment="1">
      <alignment horizontal="left" vertical="center" wrapText="1"/>
    </xf>
    <xf numFmtId="0" fontId="144" fillId="0" borderId="0" xfId="0" applyFont="1" applyAlignment="1">
      <alignment horizontal="center" vertical="center"/>
    </xf>
    <xf numFmtId="0" fontId="14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5" fillId="0" borderId="0" xfId="0" applyFont="1" applyAlignment="1">
      <alignment vertical="center"/>
    </xf>
    <xf numFmtId="0" fontId="145" fillId="0" borderId="0" xfId="0" applyFont="1" applyAlignment="1">
      <alignment horizontal="center" vertical="center"/>
    </xf>
    <xf numFmtId="2" fontId="145" fillId="0" borderId="0" xfId="0" applyNumberFormat="1" applyFont="1" applyAlignment="1">
      <alignment horizontal="center" vertical="center"/>
    </xf>
    <xf numFmtId="0" fontId="142" fillId="0" borderId="0" xfId="0" applyFont="1" applyAlignment="1">
      <alignment horizontal="center" vertical="center"/>
    </xf>
    <xf numFmtId="49" fontId="146" fillId="0" borderId="0" xfId="0" applyNumberFormat="1" applyFont="1" applyAlignment="1">
      <alignment horizontal="left" vertical="center" wrapText="1"/>
    </xf>
    <xf numFmtId="0" fontId="85" fillId="0" borderId="0" xfId="0" applyFont="1" applyAlignment="1">
      <alignment horizontal="left" vertical="center" wrapText="1"/>
    </xf>
    <xf numFmtId="49" fontId="147" fillId="0" borderId="0" xfId="0" quotePrefix="1" applyNumberFormat="1" applyFont="1" applyAlignment="1">
      <alignment horizontal="left" vertical="center"/>
    </xf>
    <xf numFmtId="49" fontId="148" fillId="0" borderId="0" xfId="0" applyNumberFormat="1" applyFont="1" applyAlignment="1">
      <alignment horizontal="left" vertical="center" wrapText="1"/>
    </xf>
    <xf numFmtId="49" fontId="142" fillId="0" borderId="0" xfId="0" quotePrefix="1" applyNumberFormat="1" applyFont="1" applyAlignment="1">
      <alignment horizontal="left" vertical="center" wrapText="1"/>
    </xf>
    <xf numFmtId="49" fontId="142" fillId="0" borderId="0" xfId="0" applyNumberFormat="1" applyFont="1" applyAlignment="1">
      <alignment horizontal="center" vertical="center" wrapText="1"/>
    </xf>
    <xf numFmtId="2" fontId="142" fillId="0" borderId="0" xfId="0" applyNumberFormat="1" applyFont="1" applyAlignment="1">
      <alignment horizontal="center" vertical="center" wrapText="1"/>
    </xf>
    <xf numFmtId="49" fontId="147" fillId="0" borderId="0" xfId="0" applyNumberFormat="1" applyFont="1" applyAlignment="1">
      <alignment horizontal="left" vertical="center" wrapText="1"/>
    </xf>
    <xf numFmtId="0" fontId="147" fillId="0" borderId="0" xfId="0" applyFont="1" applyAlignment="1">
      <alignment horizontal="center" vertical="center"/>
    </xf>
    <xf numFmtId="2" fontId="147" fillId="0" borderId="0" xfId="0" applyNumberFormat="1" applyFont="1" applyAlignment="1">
      <alignment horizontal="center" vertical="center"/>
    </xf>
    <xf numFmtId="49" fontId="149" fillId="0" borderId="0" xfId="0" applyNumberFormat="1" applyFont="1" applyAlignment="1">
      <alignment horizontal="left" vertical="center" wrapText="1"/>
    </xf>
    <xf numFmtId="49" fontId="142" fillId="0" borderId="0" xfId="0" applyNumberFormat="1" applyFont="1" applyAlignment="1" applyProtection="1">
      <alignment horizontal="center" vertical="center" wrapText="1"/>
      <protection locked="0"/>
    </xf>
    <xf numFmtId="49" fontId="147" fillId="0" borderId="0" xfId="0" quotePrefix="1" applyNumberFormat="1" applyFont="1" applyAlignment="1">
      <alignment horizontal="left" vertical="center" wrapText="1"/>
    </xf>
    <xf numFmtId="0" fontId="147" fillId="0" borderId="0" xfId="0" applyFont="1" applyAlignment="1">
      <alignment horizontal="center" vertical="center" wrapText="1"/>
    </xf>
    <xf numFmtId="0" fontId="147" fillId="0" borderId="0" xfId="0" applyFont="1" applyAlignment="1" applyProtection="1">
      <alignment vertical="center" wrapText="1"/>
      <protection locked="0"/>
    </xf>
    <xf numFmtId="0" fontId="142" fillId="0" borderId="0" xfId="0" applyFont="1" applyAlignment="1" applyProtection="1">
      <alignment vertical="center" wrapText="1"/>
      <protection locked="0"/>
    </xf>
    <xf numFmtId="0" fontId="142" fillId="0" borderId="0" xfId="0" quotePrefix="1" applyFont="1" applyAlignment="1" applyProtection="1">
      <alignment vertical="center" wrapText="1"/>
      <protection locked="0"/>
    </xf>
    <xf numFmtId="0" fontId="147" fillId="0" borderId="0" xfId="0" applyFont="1" applyAlignment="1" applyProtection="1">
      <alignment horizontal="center" vertical="center" wrapText="1"/>
      <protection locked="0"/>
    </xf>
    <xf numFmtId="49" fontId="142" fillId="0" borderId="0" xfId="0" quotePrefix="1" applyNumberFormat="1" applyFont="1" applyAlignment="1" applyProtection="1">
      <alignment vertical="center" wrapText="1"/>
      <protection locked="0"/>
    </xf>
    <xf numFmtId="49" fontId="147" fillId="0" borderId="0" xfId="0" applyNumberFormat="1" applyFont="1" applyAlignment="1">
      <alignment horizontal="left" vertical="center" wrapText="1" shrinkToFit="1"/>
    </xf>
    <xf numFmtId="49" fontId="142" fillId="0" borderId="0" xfId="0" applyNumberFormat="1" applyFont="1" applyAlignment="1">
      <alignment horizontal="left" vertical="center" wrapText="1" shrinkToFit="1"/>
    </xf>
    <xf numFmtId="0" fontId="142" fillId="0" borderId="0" xfId="0" applyFont="1" applyAlignment="1">
      <alignment vertical="center" wrapText="1"/>
    </xf>
    <xf numFmtId="0" fontId="142" fillId="0" borderId="0" xfId="0" applyFont="1" applyAlignment="1">
      <alignment horizontal="left" vertical="center" wrapText="1"/>
    </xf>
    <xf numFmtId="0" fontId="142" fillId="0" borderId="0" xfId="0" quotePrefix="1" applyFont="1" applyAlignment="1">
      <alignment horizontal="left" vertical="center" wrapText="1"/>
    </xf>
    <xf numFmtId="0" fontId="147" fillId="0" borderId="0" xfId="0" applyFont="1" applyAlignment="1">
      <alignment vertical="center" wrapText="1"/>
    </xf>
    <xf numFmtId="0" fontId="149" fillId="0" borderId="0" xfId="0" applyFont="1" applyAlignment="1">
      <alignment horizontal="center" vertical="center"/>
    </xf>
    <xf numFmtId="2" fontId="149" fillId="0" borderId="0" xfId="0" applyNumberFormat="1" applyFont="1" applyAlignment="1">
      <alignment horizontal="center" vertical="center"/>
    </xf>
    <xf numFmtId="0" fontId="149" fillId="0" borderId="0" xfId="0" applyFont="1" applyAlignment="1">
      <alignment horizontal="left" vertical="center"/>
    </xf>
    <xf numFmtId="0" fontId="150" fillId="0" borderId="0" xfId="0" applyFont="1" applyAlignment="1">
      <alignment horizontal="center" vertical="center"/>
    </xf>
    <xf numFmtId="2" fontId="150" fillId="0" borderId="0" xfId="0" applyNumberFormat="1" applyFont="1" applyAlignment="1">
      <alignment horizontal="center" vertical="center"/>
    </xf>
    <xf numFmtId="0" fontId="150" fillId="0" borderId="0" xfId="0" applyFont="1" applyAlignment="1">
      <alignment horizontal="left" vertical="center"/>
    </xf>
    <xf numFmtId="0" fontId="151" fillId="0" borderId="0" xfId="0" applyFont="1" applyAlignment="1">
      <alignment vertical="center"/>
    </xf>
    <xf numFmtId="0" fontId="145" fillId="0" borderId="0" xfId="0" applyFont="1" applyAlignment="1">
      <alignment horizontal="left" vertical="center"/>
    </xf>
    <xf numFmtId="0" fontId="151" fillId="0" borderId="0" xfId="0" applyFont="1" applyAlignment="1">
      <alignment horizontal="center" vertical="center"/>
    </xf>
    <xf numFmtId="2" fontId="151" fillId="0" borderId="0" xfId="0" applyNumberFormat="1" applyFont="1" applyAlignment="1">
      <alignment horizontal="center" vertical="center"/>
    </xf>
    <xf numFmtId="0" fontId="0" fillId="0" borderId="0" xfId="0"/>
    <xf numFmtId="0" fontId="155" fillId="0" borderId="1" xfId="0" applyFont="1" applyBorder="1" applyAlignment="1">
      <alignment horizontal="center" vertical="center" wrapText="1"/>
    </xf>
    <xf numFmtId="49" fontId="155" fillId="0" borderId="1" xfId="0" applyNumberFormat="1" applyFont="1" applyBorder="1" applyAlignment="1">
      <alignment horizontal="center" vertical="center" wrapText="1"/>
    </xf>
    <xf numFmtId="2" fontId="15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Continuous" vertical="center"/>
    </xf>
    <xf numFmtId="0" fontId="3" fillId="5" borderId="1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156" fillId="0" borderId="1" xfId="0" applyNumberFormat="1" applyFont="1" applyBorder="1" applyAlignment="1">
      <alignment vertical="center" wrapText="1"/>
    </xf>
    <xf numFmtId="0" fontId="8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left" vertical="center" wrapText="1"/>
    </xf>
    <xf numFmtId="4" fontId="3" fillId="6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 vertical="center" wrapText="1" shrinkToFi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wrapText="1"/>
    </xf>
    <xf numFmtId="4" fontId="2" fillId="6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6" borderId="1" xfId="0" applyFont="1" applyFill="1" applyBorder="1" applyAlignment="1">
      <alignment vertical="center" wrapText="1"/>
    </xf>
    <xf numFmtId="2" fontId="2" fillId="6" borderId="1" xfId="0" applyNumberFormat="1" applyFont="1" applyFill="1" applyBorder="1" applyAlignment="1">
      <alignment horizontal="center" wrapText="1"/>
    </xf>
    <xf numFmtId="0" fontId="156" fillId="0" borderId="1" xfId="0" applyFont="1" applyBorder="1" applyAlignment="1">
      <alignment wrapText="1"/>
    </xf>
    <xf numFmtId="0" fontId="34" fillId="0" borderId="0" xfId="0" applyFont="1" applyAlignment="1">
      <alignment horizontal="center" vertical="center"/>
    </xf>
    <xf numFmtId="49" fontId="158" fillId="0" borderId="0" xfId="0" applyNumberFormat="1" applyFont="1" applyAlignment="1">
      <alignment horizontal="left" vertical="center" wrapText="1"/>
    </xf>
    <xf numFmtId="0" fontId="158" fillId="0" borderId="0" xfId="0" applyFont="1" applyAlignment="1">
      <alignment horizontal="center" vertical="center"/>
    </xf>
    <xf numFmtId="2" fontId="158" fillId="0" borderId="0" xfId="0" applyNumberFormat="1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49" fontId="65" fillId="0" borderId="0" xfId="0" applyNumberFormat="1" applyFont="1" applyAlignment="1">
      <alignment horizontal="left" vertical="center" wrapText="1"/>
    </xf>
    <xf numFmtId="0" fontId="159" fillId="0" borderId="0" xfId="0" applyFont="1" applyAlignment="1">
      <alignment horizontal="center" vertical="center"/>
    </xf>
    <xf numFmtId="0" fontId="159" fillId="0" borderId="0" xfId="0" quotePrefix="1" applyFont="1" applyAlignment="1">
      <alignment horizontal="center" vertical="center"/>
    </xf>
    <xf numFmtId="0" fontId="65" fillId="0" borderId="0" xfId="0" quotePrefix="1" applyFont="1" applyAlignment="1">
      <alignment horizontal="center" vertical="center"/>
    </xf>
    <xf numFmtId="0" fontId="160" fillId="0" borderId="0" xfId="0" quotePrefix="1" applyFont="1" applyAlignment="1">
      <alignment horizontal="center" vertical="center"/>
    </xf>
    <xf numFmtId="0" fontId="74" fillId="0" borderId="0" xfId="0" quotePrefix="1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161" fillId="0" borderId="0" xfId="0" applyFont="1" applyAlignment="1">
      <alignment horizontal="center" vertical="center"/>
    </xf>
    <xf numFmtId="9" fontId="0" fillId="0" borderId="0" xfId="5" applyFont="1"/>
    <xf numFmtId="0" fontId="106" fillId="0" borderId="1" xfId="0" applyFont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vertical="center"/>
    </xf>
    <xf numFmtId="0" fontId="0" fillId="0" borderId="0" xfId="0"/>
    <xf numFmtId="0" fontId="1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18" fillId="0" borderId="0" xfId="0" applyFont="1" applyAlignment="1">
      <alignment horizontal="center" vertical="center" wrapText="1"/>
    </xf>
    <xf numFmtId="0" fontId="119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15" fillId="0" borderId="45" xfId="0" applyFont="1" applyBorder="1" applyAlignment="1">
      <alignment horizontal="center" vertical="center" wrapText="1"/>
    </xf>
    <xf numFmtId="1" fontId="2" fillId="0" borderId="45" xfId="0" applyNumberFormat="1" applyFont="1" applyBorder="1" applyAlignment="1">
      <alignment vertical="center" wrapText="1"/>
    </xf>
    <xf numFmtId="165" fontId="22" fillId="0" borderId="0" xfId="1" applyFont="1" applyFill="1" applyAlignment="1">
      <alignment vertical="center"/>
    </xf>
    <xf numFmtId="0" fontId="0" fillId="0" borderId="0" xfId="0"/>
    <xf numFmtId="2" fontId="122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3" fillId="0" borderId="45" xfId="0" applyFont="1" applyBorder="1" applyAlignment="1">
      <alignment horizontal="center" vertical="center" wrapText="1"/>
    </xf>
    <xf numFmtId="1" fontId="3" fillId="0" borderId="45" xfId="0" applyNumberFormat="1" applyFont="1" applyBorder="1" applyAlignment="1">
      <alignment horizontal="center" vertical="center" wrapText="1"/>
    </xf>
    <xf numFmtId="1" fontId="156" fillId="0" borderId="45" xfId="0" applyNumberFormat="1" applyFont="1" applyBorder="1" applyAlignment="1">
      <alignment vertical="center" wrapText="1"/>
    </xf>
    <xf numFmtId="0" fontId="2" fillId="0" borderId="45" xfId="0" applyFont="1" applyBorder="1" applyAlignment="1">
      <alignment horizontal="center" vertical="center" wrapText="1"/>
    </xf>
    <xf numFmtId="2" fontId="2" fillId="0" borderId="45" xfId="0" applyNumberFormat="1" applyFont="1" applyBorder="1" applyAlignment="1">
      <alignment horizontal="center" vertical="center" wrapText="1"/>
    </xf>
    <xf numFmtId="4" fontId="3" fillId="0" borderId="45" xfId="0" applyNumberFormat="1" applyFont="1" applyBorder="1" applyAlignment="1">
      <alignment vertical="center"/>
    </xf>
    <xf numFmtId="3" fontId="2" fillId="0" borderId="4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156" fillId="0" borderId="4" xfId="0" applyNumberFormat="1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2" fillId="0" borderId="45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vertical="center"/>
    </xf>
    <xf numFmtId="49" fontId="2" fillId="0" borderId="45" xfId="0" applyNumberFormat="1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 wrapText="1"/>
    </xf>
    <xf numFmtId="4" fontId="2" fillId="0" borderId="45" xfId="0" applyNumberFormat="1" applyFont="1" applyFill="1" applyBorder="1" applyAlignment="1">
      <alignment horizontal="right" vertical="center" wrapText="1"/>
    </xf>
    <xf numFmtId="4" fontId="2" fillId="0" borderId="45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156" fillId="0" borderId="2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/>
    </xf>
    <xf numFmtId="0" fontId="122" fillId="0" borderId="0" xfId="0" applyFont="1" applyFill="1" applyAlignment="1">
      <alignment vertical="center"/>
    </xf>
    <xf numFmtId="4" fontId="3" fillId="0" borderId="2" xfId="0" applyNumberFormat="1" applyFont="1" applyBorder="1" applyAlignment="1">
      <alignment horizontal="right" vertical="center"/>
    </xf>
    <xf numFmtId="2" fontId="2" fillId="0" borderId="45" xfId="0" applyNumberFormat="1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0" fontId="0" fillId="0" borderId="0" xfId="0" applyFont="1"/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vertical="center"/>
    </xf>
    <xf numFmtId="49" fontId="165" fillId="0" borderId="4" xfId="0" applyNumberFormat="1" applyFont="1" applyBorder="1" applyAlignment="1">
      <alignment horizontal="left" vertical="center" wrapText="1"/>
    </xf>
    <xf numFmtId="165" fontId="167" fillId="0" borderId="0" xfId="1" applyFont="1" applyAlignment="1">
      <alignment horizontal="right" vertical="center"/>
    </xf>
    <xf numFmtId="165" fontId="28" fillId="0" borderId="13" xfId="1" applyFont="1" applyFill="1" applyBorder="1" applyAlignment="1">
      <alignment horizontal="center" vertical="center" wrapText="1"/>
    </xf>
    <xf numFmtId="4" fontId="28" fillId="0" borderId="13" xfId="1" applyNumberFormat="1" applyFont="1" applyFill="1" applyBorder="1" applyAlignment="1">
      <alignment horizontal="right" vertical="center" wrapText="1"/>
    </xf>
    <xf numFmtId="4" fontId="2" fillId="0" borderId="45" xfId="1" applyNumberFormat="1" applyFont="1" applyFill="1" applyBorder="1" applyAlignment="1">
      <alignment vertical="center"/>
    </xf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5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/>
    <xf numFmtId="0" fontId="91" fillId="0" borderId="0" xfId="3" applyFont="1" applyAlignment="1">
      <alignment horizontal="center" vertical="center" wrapText="1"/>
    </xf>
    <xf numFmtId="165" fontId="90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165" fontId="23" fillId="0" borderId="0" xfId="1" applyFont="1" applyAlignment="1">
      <alignment horizontal="center" vertical="center"/>
    </xf>
    <xf numFmtId="0" fontId="24" fillId="0" borderId="0" xfId="2" applyBorder="1"/>
    <xf numFmtId="0" fontId="92" fillId="0" borderId="0" xfId="0" applyFont="1" applyAlignment="1">
      <alignment horizontal="center"/>
    </xf>
    <xf numFmtId="165" fontId="99" fillId="0" borderId="0" xfId="1" applyFont="1" applyAlignment="1">
      <alignment horizontal="center" vertical="center" wrapText="1"/>
    </xf>
    <xf numFmtId="165" fontId="86" fillId="0" borderId="0" xfId="1" applyFont="1" applyAlignment="1">
      <alignment horizontal="center" vertical="center" wrapText="1"/>
    </xf>
    <xf numFmtId="0" fontId="87" fillId="0" borderId="0" xfId="0" applyFont="1" applyAlignment="1">
      <alignment vertical="center"/>
    </xf>
    <xf numFmtId="0" fontId="89" fillId="0" borderId="0" xfId="3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4" fillId="0" borderId="1" xfId="3" applyFont="1" applyBorder="1" applyAlignment="1">
      <alignment horizontal="right" vertical="top" wrapText="1"/>
    </xf>
    <xf numFmtId="0" fontId="10" fillId="0" borderId="1" xfId="0" applyFont="1" applyBorder="1" applyAlignment="1">
      <alignment horizontal="right"/>
    </xf>
    <xf numFmtId="0" fontId="80" fillId="0" borderId="0" xfId="3" applyFont="1" applyAlignment="1">
      <alignment horizontal="left" vertical="center" wrapText="1"/>
    </xf>
    <xf numFmtId="0" fontId="85" fillId="0" borderId="1" xfId="3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92" fillId="0" borderId="0" xfId="0" applyFont="1"/>
    <xf numFmtId="0" fontId="100" fillId="0" borderId="0" xfId="3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65" fontId="105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83" fillId="0" borderId="0" xfId="3" applyFont="1" applyAlignment="1">
      <alignment horizontal="center" vertical="center" wrapText="1"/>
    </xf>
    <xf numFmtId="0" fontId="81" fillId="0" borderId="0" xfId="3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4" fontId="15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vertical="center" wrapText="1"/>
    </xf>
    <xf numFmtId="4" fontId="17" fillId="0" borderId="1" xfId="0" applyNumberFormat="1" applyFont="1" applyBorder="1" applyAlignment="1">
      <alignment vertical="center" wrapText="1"/>
    </xf>
    <xf numFmtId="0" fontId="101" fillId="0" borderId="0" xfId="0" applyFont="1" applyAlignment="1">
      <alignment horizontal="center" vertical="center"/>
    </xf>
    <xf numFmtId="0" fontId="102" fillId="0" borderId="0" xfId="0" applyFont="1" applyAlignment="1">
      <alignment horizontal="center" vertical="center"/>
    </xf>
    <xf numFmtId="0" fontId="103" fillId="0" borderId="0" xfId="0" applyFont="1" applyAlignment="1">
      <alignment horizontal="center" vertical="center"/>
    </xf>
    <xf numFmtId="4" fontId="17" fillId="0" borderId="45" xfId="0" applyNumberFormat="1" applyFont="1" applyBorder="1" applyAlignment="1">
      <alignment vertical="center" wrapText="1"/>
    </xf>
    <xf numFmtId="165" fontId="88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165" fontId="93" fillId="0" borderId="44" xfId="1" applyFont="1" applyBorder="1" applyAlignment="1">
      <alignment horizontal="center" vertical="center"/>
    </xf>
    <xf numFmtId="165" fontId="52" fillId="0" borderId="0" xfId="1" applyFont="1" applyAlignment="1">
      <alignment horizontal="center" vertical="center"/>
    </xf>
    <xf numFmtId="0" fontId="24" fillId="0" borderId="0" xfId="2"/>
    <xf numFmtId="165" fontId="32" fillId="0" borderId="24" xfId="1" applyFont="1" applyBorder="1" applyAlignment="1">
      <alignment horizontal="center" vertical="center" wrapText="1"/>
    </xf>
    <xf numFmtId="0" fontId="24" fillId="0" borderId="20" xfId="2" applyBorder="1"/>
    <xf numFmtId="165" fontId="32" fillId="0" borderId="21" xfId="1" applyFont="1" applyBorder="1" applyAlignment="1">
      <alignment horizontal="center" vertical="center" wrapText="1"/>
    </xf>
    <xf numFmtId="165" fontId="54" fillId="0" borderId="22" xfId="1" applyFont="1" applyBorder="1" applyAlignment="1">
      <alignment horizontal="center" vertical="center" wrapText="1"/>
    </xf>
    <xf numFmtId="165" fontId="32" fillId="0" borderId="22" xfId="1" applyFont="1" applyBorder="1" applyAlignment="1">
      <alignment horizontal="center" vertical="center" wrapText="1"/>
    </xf>
    <xf numFmtId="165" fontId="32" fillId="0" borderId="23" xfId="1" applyFont="1" applyBorder="1" applyAlignment="1">
      <alignment horizontal="center" vertical="center" wrapText="1"/>
    </xf>
    <xf numFmtId="165" fontId="53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65" fontId="32" fillId="0" borderId="52" xfId="1" applyFont="1" applyBorder="1" applyAlignment="1">
      <alignment horizontal="center" vertical="center" wrapText="1"/>
    </xf>
    <xf numFmtId="165" fontId="32" fillId="0" borderId="54" xfId="1" applyFont="1" applyBorder="1" applyAlignment="1">
      <alignment horizontal="center" vertical="center" wrapText="1"/>
    </xf>
    <xf numFmtId="165" fontId="32" fillId="0" borderId="56" xfId="1" applyFont="1" applyBorder="1" applyAlignment="1">
      <alignment horizontal="center" vertical="center" wrapText="1"/>
    </xf>
    <xf numFmtId="165" fontId="32" fillId="0" borderId="1" xfId="1" applyFont="1" applyBorder="1" applyAlignment="1">
      <alignment horizontal="center" vertical="center"/>
    </xf>
    <xf numFmtId="165" fontId="32" fillId="0" borderId="51" xfId="1" applyFont="1" applyBorder="1" applyAlignment="1">
      <alignment horizontal="center" vertical="center" wrapText="1"/>
    </xf>
    <xf numFmtId="165" fontId="32" fillId="0" borderId="55" xfId="1" applyFont="1" applyBorder="1" applyAlignment="1">
      <alignment horizontal="center" vertical="center" wrapText="1"/>
    </xf>
    <xf numFmtId="165" fontId="54" fillId="0" borderId="52" xfId="1" applyFont="1" applyBorder="1" applyAlignment="1">
      <alignment horizontal="center" vertical="center" wrapText="1"/>
    </xf>
    <xf numFmtId="165" fontId="32" fillId="0" borderId="53" xfId="1" applyFont="1" applyBorder="1" applyAlignment="1">
      <alignment horizontal="center" vertical="center" wrapText="1"/>
    </xf>
    <xf numFmtId="165" fontId="32" fillId="0" borderId="1" xfId="1" applyFont="1" applyBorder="1" applyAlignment="1">
      <alignment horizontal="center" vertical="center" wrapText="1"/>
    </xf>
    <xf numFmtId="165" fontId="54" fillId="0" borderId="1" xfId="1" applyFont="1" applyBorder="1" applyAlignment="1">
      <alignment horizontal="center" vertical="center" wrapText="1"/>
    </xf>
    <xf numFmtId="165" fontId="93" fillId="0" borderId="1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120" fillId="0" borderId="0" xfId="0" applyFont="1" applyAlignment="1">
      <alignment horizontal="center" vertical="center"/>
    </xf>
    <xf numFmtId="0" fontId="4" fillId="0" borderId="6" xfId="0" applyFont="1" applyBorder="1"/>
    <xf numFmtId="0" fontId="4" fillId="0" borderId="5" xfId="0" applyFont="1" applyBorder="1"/>
    <xf numFmtId="0" fontId="0" fillId="0" borderId="5" xfId="0" applyBorder="1"/>
    <xf numFmtId="0" fontId="0" fillId="0" borderId="3" xfId="0" applyBorder="1"/>
    <xf numFmtId="0" fontId="4" fillId="0" borderId="1" xfId="0" applyFont="1" applyBorder="1"/>
    <xf numFmtId="0" fontId="4" fillId="0" borderId="6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5" xfId="0" applyBorder="1" applyAlignment="1">
      <alignment vertical="center"/>
    </xf>
    <xf numFmtId="0" fontId="127" fillId="0" borderId="0" xfId="0" applyFont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4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5" fillId="0" borderId="0" xfId="0" applyFont="1" applyAlignment="1">
      <alignment horizontal="left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6" fillId="4" borderId="5" xfId="0" applyFont="1" applyFill="1" applyBorder="1" applyAlignment="1">
      <alignment horizontal="center" vertical="center"/>
    </xf>
    <xf numFmtId="0" fontId="116" fillId="4" borderId="3" xfId="0" applyFont="1" applyFill="1" applyBorder="1" applyAlignment="1">
      <alignment horizontal="center" vertical="center"/>
    </xf>
    <xf numFmtId="0" fontId="121" fillId="0" borderId="0" xfId="0" applyFont="1" applyAlignment="1">
      <alignment horizontal="center" vertical="center"/>
    </xf>
    <xf numFmtId="0" fontId="124" fillId="0" borderId="0" xfId="0" applyFont="1" applyAlignment="1">
      <alignment horizontal="center" vertical="center" wrapText="1"/>
    </xf>
    <xf numFmtId="0" fontId="125" fillId="0" borderId="0" xfId="0" applyFont="1" applyAlignment="1">
      <alignment horizontal="center" vertical="center"/>
    </xf>
    <xf numFmtId="0" fontId="126" fillId="0" borderId="0" xfId="0" applyFont="1" applyAlignment="1">
      <alignment horizontal="center" vertical="center" wrapText="1"/>
    </xf>
    <xf numFmtId="0" fontId="13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31" fillId="0" borderId="4" xfId="0" applyFont="1" applyBorder="1" applyAlignment="1">
      <alignment horizontal="center" vertical="center" wrapText="1"/>
    </xf>
    <xf numFmtId="2" fontId="130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0" fontId="163" fillId="0" borderId="0" xfId="0" applyFont="1" applyAlignment="1">
      <alignment horizontal="center" vertical="center"/>
    </xf>
    <xf numFmtId="4" fontId="14" fillId="0" borderId="1" xfId="0" applyNumberFormat="1" applyFont="1" applyBorder="1" applyAlignment="1">
      <alignment vertical="center"/>
    </xf>
    <xf numFmtId="0" fontId="15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26" fillId="0" borderId="0" xfId="0" applyFont="1" applyAlignment="1">
      <alignment horizontal="left" vertical="center" wrapText="1"/>
    </xf>
    <xf numFmtId="0" fontId="153" fillId="0" borderId="0" xfId="0" applyFont="1" applyAlignment="1">
      <alignment horizontal="left" vertical="center" wrapText="1"/>
    </xf>
    <xf numFmtId="0" fontId="15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6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5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5" fontId="28" fillId="0" borderId="77" xfId="1" applyFont="1" applyFill="1" applyBorder="1" applyAlignment="1">
      <alignment horizontal="center" vertical="center" wrapText="1"/>
    </xf>
    <xf numFmtId="49" fontId="28" fillId="0" borderId="13" xfId="1" applyNumberFormat="1" applyFont="1" applyFill="1" applyBorder="1" applyAlignment="1">
      <alignment horizontal="left" vertical="center" wrapText="1"/>
    </xf>
    <xf numFmtId="165" fontId="93" fillId="0" borderId="68" xfId="1" applyFont="1" applyFill="1" applyBorder="1" applyAlignment="1">
      <alignment horizontal="center" vertical="center" wrapText="1"/>
    </xf>
    <xf numFmtId="165" fontId="168" fillId="0" borderId="18" xfId="1" applyFont="1" applyFill="1" applyBorder="1" applyAlignment="1">
      <alignment horizontal="center" vertical="center" wrapText="1"/>
    </xf>
    <xf numFmtId="165" fontId="93" fillId="0" borderId="18" xfId="1" applyFont="1" applyFill="1" applyBorder="1" applyAlignment="1">
      <alignment horizontal="center" vertical="center" wrapText="1"/>
    </xf>
    <xf numFmtId="165" fontId="93" fillId="0" borderId="69" xfId="1" applyFont="1" applyFill="1" applyBorder="1" applyAlignment="1">
      <alignment horizontal="center" vertical="center" wrapText="1"/>
    </xf>
    <xf numFmtId="165" fontId="93" fillId="0" borderId="70" xfId="1" applyFont="1" applyFill="1" applyBorder="1" applyAlignment="1">
      <alignment horizontal="center" vertical="center" wrapText="1"/>
    </xf>
    <xf numFmtId="165" fontId="168" fillId="0" borderId="8" xfId="1" applyFont="1" applyFill="1" applyBorder="1" applyAlignment="1">
      <alignment horizontal="center" vertical="center" wrapText="1"/>
    </xf>
    <xf numFmtId="165" fontId="93" fillId="0" borderId="8" xfId="1" applyFont="1" applyFill="1" applyBorder="1" applyAlignment="1">
      <alignment horizontal="center" vertical="center" wrapText="1"/>
    </xf>
    <xf numFmtId="165" fontId="93" fillId="0" borderId="71" xfId="1" applyFont="1" applyFill="1" applyBorder="1" applyAlignment="1">
      <alignment horizontal="center" vertical="center" wrapText="1"/>
    </xf>
    <xf numFmtId="165" fontId="169" fillId="0" borderId="72" xfId="1" applyFont="1" applyFill="1" applyBorder="1" applyAlignment="1">
      <alignment horizontal="center" vertical="center" wrapText="1"/>
    </xf>
    <xf numFmtId="165" fontId="169" fillId="0" borderId="9" xfId="1" applyFont="1" applyFill="1" applyBorder="1" applyAlignment="1">
      <alignment horizontal="center" vertical="center" wrapText="1"/>
    </xf>
    <xf numFmtId="165" fontId="169" fillId="0" borderId="73" xfId="1" applyFont="1" applyFill="1" applyBorder="1" applyAlignment="1">
      <alignment horizontal="center" vertical="center" wrapText="1"/>
    </xf>
    <xf numFmtId="165" fontId="93" fillId="0" borderId="74" xfId="1" applyFont="1" applyFill="1" applyBorder="1" applyAlignment="1">
      <alignment horizontal="center" vertical="center" wrapText="1"/>
    </xf>
    <xf numFmtId="165" fontId="93" fillId="0" borderId="10" xfId="1" applyFont="1" applyFill="1" applyBorder="1" applyAlignment="1">
      <alignment horizontal="center" vertical="center" wrapText="1"/>
    </xf>
    <xf numFmtId="49" fontId="31" fillId="0" borderId="10" xfId="1" applyNumberFormat="1" applyFont="1" applyFill="1" applyBorder="1" applyAlignment="1">
      <alignment horizontal="left" vertical="center" wrapText="1"/>
    </xf>
    <xf numFmtId="165" fontId="94" fillId="0" borderId="10" xfId="1" applyFont="1" applyFill="1" applyBorder="1" applyAlignment="1">
      <alignment horizontal="center" vertical="center" wrapText="1"/>
    </xf>
    <xf numFmtId="166" fontId="28" fillId="0" borderId="10" xfId="1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>
      <alignment horizontal="center" vertical="center" wrapText="1"/>
    </xf>
    <xf numFmtId="4" fontId="3" fillId="0" borderId="75" xfId="1" applyNumberFormat="1" applyFont="1" applyFill="1" applyBorder="1" applyAlignment="1">
      <alignment horizontal="right" vertical="center" wrapText="1"/>
    </xf>
    <xf numFmtId="168" fontId="93" fillId="0" borderId="10" xfId="1" applyNumberFormat="1" applyFont="1" applyFill="1" applyBorder="1" applyAlignment="1">
      <alignment horizontal="center" vertical="center" wrapText="1"/>
    </xf>
    <xf numFmtId="168" fontId="27" fillId="0" borderId="7" xfId="1" applyNumberFormat="1" applyFont="1" applyFill="1" applyBorder="1" applyAlignment="1">
      <alignment vertical="center" wrapText="1"/>
    </xf>
    <xf numFmtId="165" fontId="28" fillId="0" borderId="7" xfId="1" applyFont="1" applyFill="1" applyBorder="1" applyAlignment="1">
      <alignment horizontal="center" vertical="center" wrapText="1"/>
    </xf>
    <xf numFmtId="4" fontId="28" fillId="0" borderId="7" xfId="1" applyNumberFormat="1" applyFont="1" applyFill="1" applyBorder="1" applyAlignment="1">
      <alignment horizontal="center" vertical="center" wrapText="1"/>
    </xf>
    <xf numFmtId="4" fontId="2" fillId="0" borderId="7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vertical="center"/>
    </xf>
    <xf numFmtId="165" fontId="28" fillId="0" borderId="76" xfId="1" applyFont="1" applyFill="1" applyBorder="1" applyAlignment="1">
      <alignment horizontal="center" vertical="top" wrapText="1"/>
    </xf>
    <xf numFmtId="165" fontId="28" fillId="0" borderId="11" xfId="1" applyFont="1" applyFill="1" applyBorder="1" applyAlignment="1">
      <alignment horizontal="center" vertical="center" wrapText="1"/>
    </xf>
    <xf numFmtId="49" fontId="28" fillId="0" borderId="1" xfId="1" applyNumberFormat="1" applyFont="1" applyFill="1" applyBorder="1" applyAlignment="1">
      <alignment horizontal="left" vertical="center" wrapText="1"/>
    </xf>
    <xf numFmtId="165" fontId="28" fillId="0" borderId="1" xfId="1" applyFont="1" applyFill="1" applyBorder="1" applyAlignment="1">
      <alignment horizontal="center" vertical="center" wrapText="1"/>
    </xf>
    <xf numFmtId="4" fontId="28" fillId="0" borderId="12" xfId="1" applyNumberFormat="1" applyFont="1" applyFill="1" applyBorder="1" applyAlignment="1">
      <alignment horizontal="right" vertical="center" wrapText="1"/>
    </xf>
    <xf numFmtId="165" fontId="93" fillId="0" borderId="76" xfId="1" applyFont="1" applyFill="1" applyBorder="1" applyAlignment="1">
      <alignment horizontal="center" vertical="center" wrapText="1"/>
    </xf>
    <xf numFmtId="168" fontId="27" fillId="0" borderId="9" xfId="1" applyNumberFormat="1" applyFont="1" applyFill="1" applyBorder="1" applyAlignment="1">
      <alignment vertical="center" wrapText="1"/>
    </xf>
    <xf numFmtId="165" fontId="28" fillId="0" borderId="9" xfId="1" applyFont="1" applyFill="1" applyBorder="1" applyAlignment="1">
      <alignment horizontal="center" vertical="center" wrapText="1"/>
    </xf>
    <xf numFmtId="4" fontId="28" fillId="0" borderId="9" xfId="1" applyNumberFormat="1" applyFont="1" applyFill="1" applyBorder="1" applyAlignment="1">
      <alignment horizontal="center" vertical="center" wrapText="1"/>
    </xf>
    <xf numFmtId="165" fontId="28" fillId="0" borderId="74" xfId="1" applyFont="1" applyFill="1" applyBorder="1" applyAlignment="1">
      <alignment horizontal="center" vertical="center" wrapText="1"/>
    </xf>
    <xf numFmtId="165" fontId="28" fillId="0" borderId="10" xfId="1" applyFont="1" applyFill="1" applyBorder="1" applyAlignment="1">
      <alignment horizontal="center" vertical="center" wrapText="1"/>
    </xf>
    <xf numFmtId="49" fontId="28" fillId="0" borderId="10" xfId="1" applyNumberFormat="1" applyFont="1" applyFill="1" applyBorder="1" applyAlignment="1">
      <alignment horizontal="left" vertical="center" wrapText="1"/>
    </xf>
    <xf numFmtId="4" fontId="28" fillId="0" borderId="10" xfId="1" applyNumberFormat="1" applyFont="1" applyFill="1" applyBorder="1" applyAlignment="1">
      <alignment horizontal="right" vertical="center" wrapText="1"/>
    </xf>
    <xf numFmtId="168" fontId="27" fillId="0" borderId="10" xfId="1" applyNumberFormat="1" applyFont="1" applyFill="1" applyBorder="1" applyAlignment="1">
      <alignment vertical="center" wrapText="1"/>
    </xf>
    <xf numFmtId="167" fontId="28" fillId="0" borderId="10" xfId="1" applyNumberFormat="1" applyFont="1" applyFill="1" applyBorder="1" applyAlignment="1">
      <alignment horizontal="center" vertical="center" wrapText="1"/>
    </xf>
    <xf numFmtId="4" fontId="28" fillId="0" borderId="10" xfId="1" applyNumberFormat="1" applyFont="1" applyFill="1" applyBorder="1" applyAlignment="1">
      <alignment horizontal="center" vertical="center" wrapText="1"/>
    </xf>
    <xf numFmtId="167" fontId="28" fillId="0" borderId="13" xfId="1" applyNumberFormat="1" applyFont="1" applyFill="1" applyBorder="1" applyAlignment="1">
      <alignment horizontal="center" vertical="center" wrapText="1"/>
    </xf>
    <xf numFmtId="165" fontId="28" fillId="0" borderId="76" xfId="1" applyFont="1" applyFill="1" applyBorder="1" applyAlignment="1">
      <alignment horizontal="center" vertical="center" wrapText="1"/>
    </xf>
    <xf numFmtId="49" fontId="28" fillId="0" borderId="7" xfId="1" applyNumberFormat="1" applyFont="1" applyFill="1" applyBorder="1" applyAlignment="1">
      <alignment horizontal="left" vertical="center" wrapText="1"/>
    </xf>
    <xf numFmtId="4" fontId="28" fillId="0" borderId="7" xfId="1" applyNumberFormat="1" applyFont="1" applyFill="1" applyBorder="1" applyAlignment="1">
      <alignment horizontal="right" vertical="center" wrapText="1"/>
    </xf>
    <xf numFmtId="165" fontId="28" fillId="0" borderId="14" xfId="1" applyFont="1" applyFill="1" applyBorder="1" applyAlignment="1">
      <alignment horizontal="center" vertical="center" wrapText="1"/>
    </xf>
    <xf numFmtId="4" fontId="28" fillId="0" borderId="14" xfId="1" applyNumberFormat="1" applyFont="1" applyFill="1" applyBorder="1" applyAlignment="1">
      <alignment horizontal="right" vertical="center" wrapText="1"/>
    </xf>
    <xf numFmtId="49" fontId="28" fillId="0" borderId="14" xfId="1" applyNumberFormat="1" applyFont="1" applyFill="1" applyBorder="1" applyAlignment="1">
      <alignment horizontal="left" vertical="center" wrapText="1"/>
    </xf>
    <xf numFmtId="49" fontId="28" fillId="0" borderId="11" xfId="1" applyNumberFormat="1" applyFont="1" applyFill="1" applyBorder="1" applyAlignment="1">
      <alignment horizontal="left" vertical="center" wrapText="1"/>
    </xf>
    <xf numFmtId="4" fontId="28" fillId="0" borderId="15" xfId="1" applyNumberFormat="1" applyFont="1" applyFill="1" applyBorder="1" applyAlignment="1">
      <alignment horizontal="right" vertical="center" wrapText="1"/>
    </xf>
    <xf numFmtId="167" fontId="28" fillId="0" borderId="9" xfId="1" applyNumberFormat="1" applyFont="1" applyFill="1" applyBorder="1" applyAlignment="1">
      <alignment horizontal="center" vertical="center" wrapText="1"/>
    </xf>
    <xf numFmtId="4" fontId="2" fillId="0" borderId="4" xfId="1" applyNumberFormat="1" applyFont="1" applyFill="1" applyBorder="1" applyAlignment="1">
      <alignment vertical="center"/>
    </xf>
    <xf numFmtId="49" fontId="28" fillId="0" borderId="63" xfId="1" applyNumberFormat="1" applyFont="1" applyFill="1" applyBorder="1" applyAlignment="1">
      <alignment horizontal="left" vertical="center" wrapText="1"/>
    </xf>
    <xf numFmtId="167" fontId="28" fillId="0" borderId="4" xfId="1" applyNumberFormat="1" applyFont="1" applyFill="1" applyBorder="1" applyAlignment="1">
      <alignment horizontal="center" vertical="center" wrapText="1"/>
    </xf>
    <xf numFmtId="4" fontId="28" fillId="0" borderId="33" xfId="1" applyNumberFormat="1" applyFont="1" applyFill="1" applyBorder="1" applyAlignment="1">
      <alignment horizontal="right" vertical="center" wrapText="1"/>
    </xf>
    <xf numFmtId="165" fontId="93" fillId="0" borderId="1" xfId="1" applyFont="1" applyFill="1" applyBorder="1" applyAlignment="1">
      <alignment horizontal="center" vertical="center" wrapText="1"/>
    </xf>
    <xf numFmtId="168" fontId="93" fillId="0" borderId="1" xfId="1" applyNumberFormat="1" applyFont="1" applyFill="1" applyBorder="1" applyAlignment="1">
      <alignment horizontal="center" vertical="center" wrapText="1"/>
    </xf>
    <xf numFmtId="168" fontId="27" fillId="0" borderId="1" xfId="1" applyNumberFormat="1" applyFont="1" applyFill="1" applyBorder="1" applyAlignment="1">
      <alignment vertical="center" wrapText="1"/>
    </xf>
    <xf numFmtId="4" fontId="28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28" fillId="0" borderId="1" xfId="1" applyNumberFormat="1" applyFont="1" applyFill="1" applyBorder="1" applyAlignment="1">
      <alignment horizontal="right" vertical="center" wrapText="1"/>
    </xf>
    <xf numFmtId="165" fontId="93" fillId="0" borderId="77" xfId="1" applyFont="1" applyFill="1" applyBorder="1" applyAlignment="1">
      <alignment horizontal="center" vertical="center" wrapText="1"/>
    </xf>
    <xf numFmtId="168" fontId="93" fillId="0" borderId="13" xfId="1" applyNumberFormat="1" applyFont="1" applyFill="1" applyBorder="1" applyAlignment="1">
      <alignment horizontal="center" vertical="center" wrapText="1"/>
    </xf>
    <xf numFmtId="168" fontId="27" fillId="0" borderId="13" xfId="1" applyNumberFormat="1" applyFont="1" applyFill="1" applyBorder="1" applyAlignment="1">
      <alignment vertical="center" wrapText="1"/>
    </xf>
    <xf numFmtId="4" fontId="28" fillId="0" borderId="13" xfId="1" applyNumberFormat="1" applyFont="1" applyFill="1" applyBorder="1" applyAlignment="1">
      <alignment horizontal="center" vertical="center" wrapText="1"/>
    </xf>
    <xf numFmtId="4" fontId="2" fillId="0" borderId="13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65" fontId="93" fillId="0" borderId="72" xfId="1" applyFont="1" applyFill="1" applyBorder="1" applyAlignment="1">
      <alignment horizontal="center" vertical="center" wrapText="1"/>
    </xf>
    <xf numFmtId="165" fontId="93" fillId="0" borderId="9" xfId="1" applyFont="1" applyFill="1" applyBorder="1" applyAlignment="1">
      <alignment horizontal="center" vertical="center" wrapText="1"/>
    </xf>
    <xf numFmtId="49" fontId="31" fillId="0" borderId="9" xfId="1" applyNumberFormat="1" applyFont="1" applyFill="1" applyBorder="1" applyAlignment="1">
      <alignment horizontal="left" vertical="center" wrapText="1"/>
    </xf>
    <xf numFmtId="165" fontId="94" fillId="0" borderId="9" xfId="1" applyFont="1" applyFill="1" applyBorder="1" applyAlignment="1">
      <alignment horizontal="center" vertical="center" wrapText="1"/>
    </xf>
    <xf numFmtId="4" fontId="2" fillId="0" borderId="9" xfId="1" applyNumberFormat="1" applyFont="1" applyFill="1" applyBorder="1" applyAlignment="1">
      <alignment horizontal="center" vertical="center" wrapText="1"/>
    </xf>
    <xf numFmtId="4" fontId="3" fillId="0" borderId="73" xfId="1" applyNumberFormat="1" applyFont="1" applyFill="1" applyBorder="1" applyAlignment="1">
      <alignment horizontal="right" vertical="center" wrapText="1"/>
    </xf>
    <xf numFmtId="168" fontId="93" fillId="0" borderId="15" xfId="1" applyNumberFormat="1" applyFont="1" applyFill="1" applyBorder="1" applyAlignment="1">
      <alignment horizontal="center" vertical="center" wrapText="1"/>
    </xf>
    <xf numFmtId="4" fontId="2" fillId="0" borderId="7" xfId="1" applyNumberFormat="1" applyFont="1" applyFill="1" applyBorder="1" applyAlignment="1">
      <alignment horizontal="right" vertical="center" wrapText="1"/>
    </xf>
    <xf numFmtId="168" fontId="93" fillId="0" borderId="16" xfId="1" applyNumberFormat="1" applyFont="1" applyFill="1" applyBorder="1" applyAlignment="1">
      <alignment horizontal="center" vertical="center" wrapText="1"/>
    </xf>
    <xf numFmtId="165" fontId="93" fillId="0" borderId="68" xfId="1" applyFont="1" applyFill="1" applyBorder="1" applyAlignment="1">
      <alignment horizontal="center" vertical="center" wrapText="1"/>
    </xf>
    <xf numFmtId="165" fontId="93" fillId="0" borderId="17" xfId="1" applyFont="1" applyFill="1" applyBorder="1" applyAlignment="1">
      <alignment horizontal="center" vertical="center" wrapText="1"/>
    </xf>
    <xf numFmtId="49" fontId="31" fillId="0" borderId="18" xfId="1" applyNumberFormat="1" applyFont="1" applyFill="1" applyBorder="1" applyAlignment="1">
      <alignment horizontal="left" vertical="center" wrapText="1"/>
    </xf>
    <xf numFmtId="165" fontId="94" fillId="0" borderId="18" xfId="1" applyFont="1" applyFill="1" applyBorder="1" applyAlignment="1">
      <alignment horizontal="center" vertical="center" wrapText="1"/>
    </xf>
    <xf numFmtId="4" fontId="93" fillId="0" borderId="18" xfId="1" applyNumberFormat="1" applyFont="1" applyFill="1" applyBorder="1" applyAlignment="1">
      <alignment horizontal="center" vertical="center" wrapText="1"/>
    </xf>
    <xf numFmtId="165" fontId="28" fillId="0" borderId="78" xfId="1" applyFont="1" applyFill="1" applyBorder="1" applyAlignment="1">
      <alignment horizontal="center" vertical="center" wrapText="1"/>
    </xf>
    <xf numFmtId="168" fontId="93" fillId="0" borderId="7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vertical="center"/>
    </xf>
    <xf numFmtId="165" fontId="28" fillId="0" borderId="4" xfId="1" applyFont="1" applyFill="1" applyBorder="1" applyAlignment="1">
      <alignment horizontal="center" vertical="center" wrapText="1"/>
    </xf>
    <xf numFmtId="49" fontId="28" fillId="0" borderId="4" xfId="1" applyNumberFormat="1" applyFont="1" applyFill="1" applyBorder="1" applyAlignment="1">
      <alignment horizontal="left" vertical="center" wrapText="1"/>
    </xf>
    <xf numFmtId="4" fontId="28" fillId="0" borderId="4" xfId="1" applyNumberFormat="1" applyFont="1" applyFill="1" applyBorder="1" applyAlignment="1">
      <alignment horizontal="right" vertical="center" wrapText="1"/>
    </xf>
    <xf numFmtId="165" fontId="28" fillId="0" borderId="2" xfId="1" applyFont="1" applyFill="1" applyBorder="1" applyAlignment="1">
      <alignment horizontal="center" vertical="center" wrapText="1"/>
    </xf>
    <xf numFmtId="49" fontId="28" fillId="0" borderId="2" xfId="1" applyNumberFormat="1" applyFont="1" applyFill="1" applyBorder="1" applyAlignment="1">
      <alignment horizontal="left" vertical="center" wrapText="1"/>
    </xf>
    <xf numFmtId="4" fontId="28" fillId="0" borderId="2" xfId="1" applyNumberFormat="1" applyFont="1" applyFill="1" applyBorder="1" applyAlignment="1">
      <alignment horizontal="right" vertical="center" wrapText="1"/>
    </xf>
    <xf numFmtId="4" fontId="2" fillId="0" borderId="2" xfId="1" applyNumberFormat="1" applyFont="1" applyFill="1" applyBorder="1" applyAlignment="1">
      <alignment vertical="center"/>
    </xf>
    <xf numFmtId="165" fontId="28" fillId="0" borderId="45" xfId="1" applyFont="1" applyFill="1" applyBorder="1" applyAlignment="1">
      <alignment horizontal="center" vertical="center" wrapText="1"/>
    </xf>
    <xf numFmtId="49" fontId="28" fillId="0" borderId="45" xfId="1" applyNumberFormat="1" applyFont="1" applyFill="1" applyBorder="1" applyAlignment="1">
      <alignment horizontal="left" vertical="center" wrapText="1"/>
    </xf>
    <xf numFmtId="4" fontId="28" fillId="0" borderId="45" xfId="1" applyNumberFormat="1" applyFont="1" applyFill="1" applyBorder="1" applyAlignment="1">
      <alignment horizontal="right" vertical="center" wrapText="1"/>
    </xf>
    <xf numFmtId="4" fontId="28" fillId="0" borderId="47" xfId="1" applyNumberFormat="1" applyFont="1" applyFill="1" applyBorder="1" applyAlignment="1">
      <alignment horizontal="right" vertical="center" wrapText="1"/>
    </xf>
    <xf numFmtId="168" fontId="93" fillId="0" borderId="9" xfId="1" applyNumberFormat="1" applyFont="1" applyFill="1" applyBorder="1" applyAlignment="1">
      <alignment horizontal="center" vertical="center" wrapText="1"/>
    </xf>
    <xf numFmtId="165" fontId="93" fillId="0" borderId="7" xfId="1" applyFont="1" applyFill="1" applyBorder="1" applyAlignment="1">
      <alignment horizontal="center" vertical="center" wrapText="1"/>
    </xf>
    <xf numFmtId="49" fontId="31" fillId="0" borderId="7" xfId="1" applyNumberFormat="1" applyFont="1" applyFill="1" applyBorder="1" applyAlignment="1">
      <alignment horizontal="left" vertical="center" wrapText="1"/>
    </xf>
    <xf numFmtId="165" fontId="28" fillId="0" borderId="16" xfId="1" applyFont="1" applyFill="1" applyBorder="1" applyAlignment="1">
      <alignment horizontal="center" vertical="center" wrapText="1"/>
    </xf>
    <xf numFmtId="168" fontId="28" fillId="0" borderId="1" xfId="1" applyNumberFormat="1" applyFont="1" applyFill="1" applyBorder="1" applyAlignment="1">
      <alignment horizontal="center" vertical="center" wrapText="1"/>
    </xf>
    <xf numFmtId="168" fontId="28" fillId="0" borderId="1" xfId="1" applyNumberFormat="1" applyFont="1" applyFill="1" applyBorder="1" applyAlignment="1">
      <alignment horizontal="left" vertical="center" wrapText="1"/>
    </xf>
    <xf numFmtId="165" fontId="28" fillId="0" borderId="46" xfId="1" applyFont="1" applyFill="1" applyBorder="1" applyAlignment="1">
      <alignment horizontal="center" vertical="center" wrapText="1"/>
    </xf>
    <xf numFmtId="165" fontId="93" fillId="0" borderId="62" xfId="1" applyFont="1" applyFill="1" applyBorder="1" applyAlignment="1">
      <alignment horizontal="center" vertical="center" wrapText="1"/>
    </xf>
    <xf numFmtId="168" fontId="27" fillId="0" borderId="16" xfId="1" applyNumberFormat="1" applyFont="1" applyFill="1" applyBorder="1" applyAlignment="1">
      <alignment vertical="center" wrapText="1"/>
    </xf>
    <xf numFmtId="49" fontId="28" fillId="0" borderId="48" xfId="1" applyNumberFormat="1" applyFont="1" applyFill="1" applyBorder="1" applyAlignment="1">
      <alignment horizontal="left" vertical="center" wrapText="1"/>
    </xf>
    <xf numFmtId="165" fontId="28" fillId="0" borderId="12" xfId="1" applyFont="1" applyFill="1" applyBorder="1" applyAlignment="1">
      <alignment horizontal="center" vertical="center" wrapText="1"/>
    </xf>
    <xf numFmtId="168" fontId="93" fillId="0" borderId="19" xfId="1" applyNumberFormat="1" applyFont="1" applyFill="1" applyBorder="1" applyAlignment="1">
      <alignment horizontal="center" vertical="center" wrapText="1"/>
    </xf>
    <xf numFmtId="49" fontId="28" fillId="0" borderId="47" xfId="1" applyNumberFormat="1" applyFont="1" applyFill="1" applyBorder="1" applyAlignment="1">
      <alignment horizontal="left" vertical="center" wrapText="1"/>
    </xf>
    <xf numFmtId="165" fontId="93" fillId="0" borderId="12" xfId="1" applyFont="1" applyFill="1" applyBorder="1" applyAlignment="1">
      <alignment horizontal="center" vertical="center" wrapText="1"/>
    </xf>
    <xf numFmtId="168" fontId="27" fillId="0" borderId="19" xfId="1" applyNumberFormat="1" applyFont="1" applyFill="1" applyBorder="1" applyAlignment="1">
      <alignment vertical="center" wrapText="1"/>
    </xf>
    <xf numFmtId="168" fontId="28" fillId="0" borderId="10" xfId="1" applyNumberFormat="1" applyFont="1" applyFill="1" applyBorder="1" applyAlignment="1">
      <alignment horizontal="center" vertical="center" wrapText="1"/>
    </xf>
    <xf numFmtId="49" fontId="28" fillId="0" borderId="6" xfId="1" applyNumberFormat="1" applyFont="1" applyFill="1" applyBorder="1" applyAlignment="1">
      <alignment horizontal="left" vertical="center" wrapText="1"/>
    </xf>
    <xf numFmtId="165" fontId="93" fillId="0" borderId="79" xfId="1" applyFont="1" applyFill="1" applyBorder="1" applyAlignment="1">
      <alignment horizontal="center" vertical="center" wrapText="1"/>
    </xf>
    <xf numFmtId="168" fontId="93" fillId="0" borderId="80" xfId="1" applyNumberFormat="1" applyFont="1" applyFill="1" applyBorder="1" applyAlignment="1">
      <alignment horizontal="center" vertical="center" wrapText="1"/>
    </xf>
    <xf numFmtId="168" fontId="28" fillId="0" borderId="45" xfId="1" applyNumberFormat="1" applyFont="1" applyFill="1" applyBorder="1" applyAlignment="1">
      <alignment horizontal="center" vertical="center" wrapText="1"/>
    </xf>
    <xf numFmtId="168" fontId="93" fillId="0" borderId="81" xfId="1" applyNumberFormat="1" applyFont="1" applyFill="1" applyBorder="1" applyAlignment="1">
      <alignment horizontal="center" vertical="center" wrapText="1"/>
    </xf>
    <xf numFmtId="165" fontId="28" fillId="0" borderId="72" xfId="1" applyFont="1" applyFill="1" applyBorder="1" applyAlignment="1">
      <alignment horizontal="center" vertical="center" wrapText="1"/>
    </xf>
    <xf numFmtId="165" fontId="93" fillId="0" borderId="78" xfId="1" applyFont="1" applyFill="1" applyBorder="1" applyAlignment="1">
      <alignment horizontal="center" vertical="center" wrapText="1"/>
    </xf>
    <xf numFmtId="168" fontId="27" fillId="0" borderId="18" xfId="1" applyNumberFormat="1" applyFont="1" applyFill="1" applyBorder="1" applyAlignment="1">
      <alignment vertical="center" wrapText="1"/>
    </xf>
    <xf numFmtId="165" fontId="28" fillId="0" borderId="18" xfId="1" applyFont="1" applyFill="1" applyBorder="1" applyAlignment="1">
      <alignment horizontal="center" vertical="center" wrapText="1"/>
    </xf>
    <xf numFmtId="165" fontId="28" fillId="0" borderId="68" xfId="1" applyFont="1" applyFill="1" applyBorder="1" applyAlignment="1">
      <alignment horizontal="center" vertical="center" wrapText="1"/>
    </xf>
    <xf numFmtId="168" fontId="28" fillId="0" borderId="14" xfId="1" applyNumberFormat="1" applyFont="1" applyFill="1" applyBorder="1" applyAlignment="1">
      <alignment vertical="center" wrapText="1"/>
    </xf>
    <xf numFmtId="49" fontId="93" fillId="0" borderId="18" xfId="1" applyNumberFormat="1" applyFont="1" applyFill="1" applyBorder="1" applyAlignment="1">
      <alignment horizontal="left" vertical="center" wrapText="1"/>
    </xf>
    <xf numFmtId="165" fontId="28" fillId="0" borderId="7" xfId="1" applyFont="1" applyFill="1" applyBorder="1" applyAlignment="1">
      <alignment vertical="center" wrapText="1"/>
    </xf>
    <xf numFmtId="165" fontId="28" fillId="0" borderId="14" xfId="1" applyFont="1" applyFill="1" applyBorder="1" applyAlignment="1">
      <alignment vertical="center" wrapText="1"/>
    </xf>
    <xf numFmtId="4" fontId="28" fillId="0" borderId="18" xfId="1" applyNumberFormat="1" applyFont="1" applyFill="1" applyBorder="1" applyAlignment="1">
      <alignment horizontal="right" vertical="center" wrapText="1"/>
    </xf>
    <xf numFmtId="165" fontId="28" fillId="0" borderId="18" xfId="1" applyFont="1" applyFill="1" applyBorder="1" applyAlignment="1">
      <alignment vertical="center" wrapText="1"/>
    </xf>
    <xf numFmtId="168" fontId="28" fillId="0" borderId="7" xfId="1" applyNumberFormat="1" applyFont="1" applyFill="1" applyBorder="1" applyAlignment="1">
      <alignment horizontal="center" vertical="center" wrapText="1"/>
    </xf>
    <xf numFmtId="168" fontId="27" fillId="0" borderId="15" xfId="1" applyNumberFormat="1" applyFont="1" applyFill="1" applyBorder="1" applyAlignment="1">
      <alignment vertical="center" wrapText="1"/>
    </xf>
    <xf numFmtId="4" fontId="93" fillId="0" borderId="7" xfId="1" applyNumberFormat="1" applyFont="1" applyFill="1" applyBorder="1" applyAlignment="1">
      <alignment horizontal="center" vertical="center" wrapText="1"/>
    </xf>
    <xf numFmtId="165" fontId="27" fillId="0" borderId="7" xfId="1" applyFont="1" applyFill="1" applyBorder="1" applyAlignment="1">
      <alignment wrapText="1"/>
    </xf>
    <xf numFmtId="165" fontId="93" fillId="0" borderId="13" xfId="1" applyFont="1" applyFill="1" applyBorder="1" applyAlignment="1">
      <alignment horizontal="center" vertical="center" wrapText="1"/>
    </xf>
    <xf numFmtId="165" fontId="93" fillId="0" borderId="13" xfId="1" applyFont="1" applyFill="1" applyBorder="1" applyAlignment="1">
      <alignment vertical="center" wrapText="1"/>
    </xf>
    <xf numFmtId="165" fontId="28" fillId="0" borderId="13" xfId="1" applyFont="1" applyFill="1" applyBorder="1" applyAlignment="1">
      <alignment horizontal="center" vertical="center"/>
    </xf>
    <xf numFmtId="4" fontId="93" fillId="0" borderId="13" xfId="1" applyNumberFormat="1" applyFont="1" applyFill="1" applyBorder="1" applyAlignment="1">
      <alignment horizontal="center" vertical="center" wrapText="1"/>
    </xf>
    <xf numFmtId="165" fontId="28" fillId="0" borderId="1" xfId="1" applyFont="1" applyFill="1" applyBorder="1" applyAlignment="1">
      <alignment horizontal="center" vertical="center"/>
    </xf>
    <xf numFmtId="165" fontId="27" fillId="0" borderId="1" xfId="1" applyFont="1" applyFill="1" applyBorder="1" applyAlignment="1">
      <alignment wrapText="1"/>
    </xf>
    <xf numFmtId="165" fontId="98" fillId="0" borderId="1" xfId="1" applyFont="1" applyFill="1" applyBorder="1" applyAlignment="1">
      <alignment horizontal="center" vertical="center" wrapText="1"/>
    </xf>
    <xf numFmtId="165" fontId="96" fillId="0" borderId="1" xfId="1" applyFont="1" applyFill="1" applyBorder="1" applyAlignment="1">
      <alignment horizontal="center" vertical="center" wrapText="1"/>
    </xf>
    <xf numFmtId="165" fontId="28" fillId="0" borderId="1" xfId="1" applyFont="1" applyFill="1" applyBorder="1" applyAlignment="1">
      <alignment horizontal="left" vertical="center" wrapText="1"/>
    </xf>
    <xf numFmtId="165" fontId="171" fillId="0" borderId="0" xfId="1" applyFont="1" applyFill="1" applyAlignment="1">
      <alignment horizontal="center" vertical="center" wrapText="1"/>
    </xf>
    <xf numFmtId="165" fontId="96" fillId="0" borderId="0" xfId="1" applyFont="1" applyFill="1" applyAlignment="1">
      <alignment horizontal="center" vertical="center"/>
    </xf>
    <xf numFmtId="165" fontId="88" fillId="0" borderId="0" xfId="1" applyFont="1" applyFill="1" applyAlignment="1">
      <alignment horizontal="left" vertical="center" wrapText="1"/>
    </xf>
    <xf numFmtId="165" fontId="3" fillId="0" borderId="1" xfId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right" vertical="center"/>
    </xf>
    <xf numFmtId="49" fontId="88" fillId="0" borderId="0" xfId="1" applyNumberFormat="1" applyFont="1" applyFill="1" applyAlignment="1">
      <alignment horizontal="left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173" fillId="0" borderId="0" xfId="0" applyFont="1" applyAlignment="1">
      <alignment horizontal="center" vertical="center" wrapText="1"/>
    </xf>
    <xf numFmtId="0" fontId="122" fillId="0" borderId="0" xfId="0" applyFont="1" applyFill="1" applyAlignment="1">
      <alignment horizontal="centerContinuous" vertical="center"/>
    </xf>
    <xf numFmtId="0" fontId="133" fillId="0" borderId="0" xfId="0" applyFont="1" applyFill="1" applyAlignment="1">
      <alignment horizontal="centerContinuous" vertical="center"/>
    </xf>
    <xf numFmtId="0" fontId="0" fillId="0" borderId="62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</cellXfs>
  <cellStyles count="6">
    <cellStyle name="Excel Built-in Normal" xfId="1"/>
    <cellStyle name="Normalny" xfId="0" builtinId="0"/>
    <cellStyle name="Normalny 2" xfId="2"/>
    <cellStyle name="Normalny 3" xfId="3"/>
    <cellStyle name="Normalny 4" xfId="4"/>
    <cellStyle name="Procentowy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Y500"/>
  <sheetViews>
    <sheetView workbookViewId="0">
      <pane ySplit="1" topLeftCell="A128" activePane="bottomLeft" state="frozen"/>
      <selection pane="bottomLeft" activeCell="C143" sqref="C143"/>
    </sheetView>
  </sheetViews>
  <sheetFormatPr defaultColWidth="9.7109375" defaultRowHeight="48" customHeight="1"/>
  <cols>
    <col min="1" max="1" width="8.7109375" style="14" customWidth="1"/>
    <col min="2" max="2" width="14.7109375" style="15" customWidth="1"/>
    <col min="3" max="3" width="98.140625" style="16" customWidth="1"/>
    <col min="4" max="4" width="6.85546875" style="14" customWidth="1"/>
    <col min="5" max="5" width="12.42578125" style="14" customWidth="1"/>
    <col min="6" max="6" width="14" style="17" customWidth="1"/>
    <col min="7" max="7" width="14.28515625" style="17" customWidth="1"/>
    <col min="8" max="233" width="9.7109375" style="17"/>
    <col min="234" max="234" width="8" style="17" customWidth="1"/>
    <col min="235" max="235" width="14.7109375" style="17" customWidth="1"/>
    <col min="236" max="236" width="98.140625" style="17" customWidth="1"/>
    <col min="237" max="237" width="6.85546875" style="17" customWidth="1"/>
    <col min="238" max="238" width="12.42578125" style="17" customWidth="1"/>
    <col min="239" max="252" width="0" style="17" hidden="1" customWidth="1"/>
    <col min="253" max="253" width="14" style="17" customWidth="1"/>
    <col min="254" max="254" width="14.28515625" style="17" customWidth="1"/>
    <col min="255" max="489" width="9.7109375" style="17"/>
    <col min="490" max="490" width="8" style="17" customWidth="1"/>
    <col min="491" max="491" width="14.7109375" style="17" customWidth="1"/>
    <col min="492" max="492" width="98.140625" style="17" customWidth="1"/>
    <col min="493" max="493" width="6.85546875" style="17" customWidth="1"/>
    <col min="494" max="494" width="12.42578125" style="17" customWidth="1"/>
    <col min="495" max="508" width="0" style="17" hidden="1" customWidth="1"/>
    <col min="509" max="509" width="14" style="17" customWidth="1"/>
    <col min="510" max="510" width="14.28515625" style="17" customWidth="1"/>
    <col min="511" max="745" width="9.7109375" style="17"/>
    <col min="746" max="746" width="8" style="17" customWidth="1"/>
    <col min="747" max="747" width="14.7109375" style="17" customWidth="1"/>
    <col min="748" max="748" width="98.140625" style="17" customWidth="1"/>
    <col min="749" max="749" width="6.85546875" style="17" customWidth="1"/>
    <col min="750" max="750" width="12.42578125" style="17" customWidth="1"/>
    <col min="751" max="764" width="0" style="17" hidden="1" customWidth="1"/>
    <col min="765" max="765" width="14" style="17" customWidth="1"/>
    <col min="766" max="766" width="14.28515625" style="17" customWidth="1"/>
    <col min="767" max="1001" width="9.7109375" style="17"/>
    <col min="1002" max="1002" width="8" style="17" customWidth="1"/>
    <col min="1003" max="1003" width="14.7109375" style="17" customWidth="1"/>
    <col min="1004" max="1004" width="98.140625" style="17" customWidth="1"/>
    <col min="1005" max="1005" width="6.85546875" style="17" customWidth="1"/>
    <col min="1006" max="1006" width="12.42578125" style="17" customWidth="1"/>
    <col min="1007" max="1020" width="0" style="17" hidden="1" customWidth="1"/>
    <col min="1021" max="1021" width="14" style="17" customWidth="1"/>
    <col min="1022" max="1022" width="14.28515625" style="17" customWidth="1"/>
    <col min="1023" max="1257" width="9.7109375" style="17"/>
    <col min="1258" max="1258" width="8" style="17" customWidth="1"/>
    <col min="1259" max="1259" width="14.7109375" style="17" customWidth="1"/>
    <col min="1260" max="1260" width="98.140625" style="17" customWidth="1"/>
    <col min="1261" max="1261" width="6.85546875" style="17" customWidth="1"/>
    <col min="1262" max="1262" width="12.42578125" style="17" customWidth="1"/>
    <col min="1263" max="1276" width="0" style="17" hidden="1" customWidth="1"/>
    <col min="1277" max="1277" width="14" style="17" customWidth="1"/>
    <col min="1278" max="1278" width="14.28515625" style="17" customWidth="1"/>
    <col min="1279" max="1513" width="9.7109375" style="17"/>
    <col min="1514" max="1514" width="8" style="17" customWidth="1"/>
    <col min="1515" max="1515" width="14.7109375" style="17" customWidth="1"/>
    <col min="1516" max="1516" width="98.140625" style="17" customWidth="1"/>
    <col min="1517" max="1517" width="6.85546875" style="17" customWidth="1"/>
    <col min="1518" max="1518" width="12.42578125" style="17" customWidth="1"/>
    <col min="1519" max="1532" width="0" style="17" hidden="1" customWidth="1"/>
    <col min="1533" max="1533" width="14" style="17" customWidth="1"/>
    <col min="1534" max="1534" width="14.28515625" style="17" customWidth="1"/>
    <col min="1535" max="1769" width="9.7109375" style="17"/>
    <col min="1770" max="1770" width="8" style="17" customWidth="1"/>
    <col min="1771" max="1771" width="14.7109375" style="17" customWidth="1"/>
    <col min="1772" max="1772" width="98.140625" style="17" customWidth="1"/>
    <col min="1773" max="1773" width="6.85546875" style="17" customWidth="1"/>
    <col min="1774" max="1774" width="12.42578125" style="17" customWidth="1"/>
    <col min="1775" max="1788" width="0" style="17" hidden="1" customWidth="1"/>
    <col min="1789" max="1789" width="14" style="17" customWidth="1"/>
    <col min="1790" max="1790" width="14.28515625" style="17" customWidth="1"/>
    <col min="1791" max="2025" width="9.7109375" style="17"/>
    <col min="2026" max="2026" width="8" style="17" customWidth="1"/>
    <col min="2027" max="2027" width="14.7109375" style="17" customWidth="1"/>
    <col min="2028" max="2028" width="98.140625" style="17" customWidth="1"/>
    <col min="2029" max="2029" width="6.85546875" style="17" customWidth="1"/>
    <col min="2030" max="2030" width="12.42578125" style="17" customWidth="1"/>
    <col min="2031" max="2044" width="0" style="17" hidden="1" customWidth="1"/>
    <col min="2045" max="2045" width="14" style="17" customWidth="1"/>
    <col min="2046" max="2046" width="14.28515625" style="17" customWidth="1"/>
    <col min="2047" max="2281" width="9.7109375" style="17"/>
    <col min="2282" max="2282" width="8" style="17" customWidth="1"/>
    <col min="2283" max="2283" width="14.7109375" style="17" customWidth="1"/>
    <col min="2284" max="2284" width="98.140625" style="17" customWidth="1"/>
    <col min="2285" max="2285" width="6.85546875" style="17" customWidth="1"/>
    <col min="2286" max="2286" width="12.42578125" style="17" customWidth="1"/>
    <col min="2287" max="2300" width="0" style="17" hidden="1" customWidth="1"/>
    <col min="2301" max="2301" width="14" style="17" customWidth="1"/>
    <col min="2302" max="2302" width="14.28515625" style="17" customWidth="1"/>
    <col min="2303" max="2537" width="9.7109375" style="17"/>
    <col min="2538" max="2538" width="8" style="17" customWidth="1"/>
    <col min="2539" max="2539" width="14.7109375" style="17" customWidth="1"/>
    <col min="2540" max="2540" width="98.140625" style="17" customWidth="1"/>
    <col min="2541" max="2541" width="6.85546875" style="17" customWidth="1"/>
    <col min="2542" max="2542" width="12.42578125" style="17" customWidth="1"/>
    <col min="2543" max="2556" width="0" style="17" hidden="1" customWidth="1"/>
    <col min="2557" max="2557" width="14" style="17" customWidth="1"/>
    <col min="2558" max="2558" width="14.28515625" style="17" customWidth="1"/>
    <col min="2559" max="2793" width="9.7109375" style="17"/>
    <col min="2794" max="2794" width="8" style="17" customWidth="1"/>
    <col min="2795" max="2795" width="14.7109375" style="17" customWidth="1"/>
    <col min="2796" max="2796" width="98.140625" style="17" customWidth="1"/>
    <col min="2797" max="2797" width="6.85546875" style="17" customWidth="1"/>
    <col min="2798" max="2798" width="12.42578125" style="17" customWidth="1"/>
    <col min="2799" max="2812" width="0" style="17" hidden="1" customWidth="1"/>
    <col min="2813" max="2813" width="14" style="17" customWidth="1"/>
    <col min="2814" max="2814" width="14.28515625" style="17" customWidth="1"/>
    <col min="2815" max="3049" width="9.7109375" style="17"/>
    <col min="3050" max="3050" width="8" style="17" customWidth="1"/>
    <col min="3051" max="3051" width="14.7109375" style="17" customWidth="1"/>
    <col min="3052" max="3052" width="98.140625" style="17" customWidth="1"/>
    <col min="3053" max="3053" width="6.85546875" style="17" customWidth="1"/>
    <col min="3054" max="3054" width="12.42578125" style="17" customWidth="1"/>
    <col min="3055" max="3068" width="0" style="17" hidden="1" customWidth="1"/>
    <col min="3069" max="3069" width="14" style="17" customWidth="1"/>
    <col min="3070" max="3070" width="14.28515625" style="17" customWidth="1"/>
    <col min="3071" max="3305" width="9.7109375" style="17"/>
    <col min="3306" max="3306" width="8" style="17" customWidth="1"/>
    <col min="3307" max="3307" width="14.7109375" style="17" customWidth="1"/>
    <col min="3308" max="3308" width="98.140625" style="17" customWidth="1"/>
    <col min="3309" max="3309" width="6.85546875" style="17" customWidth="1"/>
    <col min="3310" max="3310" width="12.42578125" style="17" customWidth="1"/>
    <col min="3311" max="3324" width="0" style="17" hidden="1" customWidth="1"/>
    <col min="3325" max="3325" width="14" style="17" customWidth="1"/>
    <col min="3326" max="3326" width="14.28515625" style="17" customWidth="1"/>
    <col min="3327" max="3561" width="9.7109375" style="17"/>
    <col min="3562" max="3562" width="8" style="17" customWidth="1"/>
    <col min="3563" max="3563" width="14.7109375" style="17" customWidth="1"/>
    <col min="3564" max="3564" width="98.140625" style="17" customWidth="1"/>
    <col min="3565" max="3565" width="6.85546875" style="17" customWidth="1"/>
    <col min="3566" max="3566" width="12.42578125" style="17" customWidth="1"/>
    <col min="3567" max="3580" width="0" style="17" hidden="1" customWidth="1"/>
    <col min="3581" max="3581" width="14" style="17" customWidth="1"/>
    <col min="3582" max="3582" width="14.28515625" style="17" customWidth="1"/>
    <col min="3583" max="3817" width="9.7109375" style="17"/>
    <col min="3818" max="3818" width="8" style="17" customWidth="1"/>
    <col min="3819" max="3819" width="14.7109375" style="17" customWidth="1"/>
    <col min="3820" max="3820" width="98.140625" style="17" customWidth="1"/>
    <col min="3821" max="3821" width="6.85546875" style="17" customWidth="1"/>
    <col min="3822" max="3822" width="12.42578125" style="17" customWidth="1"/>
    <col min="3823" max="3836" width="0" style="17" hidden="1" customWidth="1"/>
    <col min="3837" max="3837" width="14" style="17" customWidth="1"/>
    <col min="3838" max="3838" width="14.28515625" style="17" customWidth="1"/>
    <col min="3839" max="4073" width="9.7109375" style="17"/>
    <col min="4074" max="4074" width="8" style="17" customWidth="1"/>
    <col min="4075" max="4075" width="14.7109375" style="17" customWidth="1"/>
    <col min="4076" max="4076" width="98.140625" style="17" customWidth="1"/>
    <col min="4077" max="4077" width="6.85546875" style="17" customWidth="1"/>
    <col min="4078" max="4078" width="12.42578125" style="17" customWidth="1"/>
    <col min="4079" max="4092" width="0" style="17" hidden="1" customWidth="1"/>
    <col min="4093" max="4093" width="14" style="17" customWidth="1"/>
    <col min="4094" max="4094" width="14.28515625" style="17" customWidth="1"/>
    <col min="4095" max="4329" width="9.7109375" style="17"/>
    <col min="4330" max="4330" width="8" style="17" customWidth="1"/>
    <col min="4331" max="4331" width="14.7109375" style="17" customWidth="1"/>
    <col min="4332" max="4332" width="98.140625" style="17" customWidth="1"/>
    <col min="4333" max="4333" width="6.85546875" style="17" customWidth="1"/>
    <col min="4334" max="4334" width="12.42578125" style="17" customWidth="1"/>
    <col min="4335" max="4348" width="0" style="17" hidden="1" customWidth="1"/>
    <col min="4349" max="4349" width="14" style="17" customWidth="1"/>
    <col min="4350" max="4350" width="14.28515625" style="17" customWidth="1"/>
    <col min="4351" max="4585" width="9.7109375" style="17"/>
    <col min="4586" max="4586" width="8" style="17" customWidth="1"/>
    <col min="4587" max="4587" width="14.7109375" style="17" customWidth="1"/>
    <col min="4588" max="4588" width="98.140625" style="17" customWidth="1"/>
    <col min="4589" max="4589" width="6.85546875" style="17" customWidth="1"/>
    <col min="4590" max="4590" width="12.42578125" style="17" customWidth="1"/>
    <col min="4591" max="4604" width="0" style="17" hidden="1" customWidth="1"/>
    <col min="4605" max="4605" width="14" style="17" customWidth="1"/>
    <col min="4606" max="4606" width="14.28515625" style="17" customWidth="1"/>
    <col min="4607" max="4841" width="9.7109375" style="17"/>
    <col min="4842" max="4842" width="8" style="17" customWidth="1"/>
    <col min="4843" max="4843" width="14.7109375" style="17" customWidth="1"/>
    <col min="4844" max="4844" width="98.140625" style="17" customWidth="1"/>
    <col min="4845" max="4845" width="6.85546875" style="17" customWidth="1"/>
    <col min="4846" max="4846" width="12.42578125" style="17" customWidth="1"/>
    <col min="4847" max="4860" width="0" style="17" hidden="1" customWidth="1"/>
    <col min="4861" max="4861" width="14" style="17" customWidth="1"/>
    <col min="4862" max="4862" width="14.28515625" style="17" customWidth="1"/>
    <col min="4863" max="5097" width="9.7109375" style="17"/>
    <col min="5098" max="5098" width="8" style="17" customWidth="1"/>
    <col min="5099" max="5099" width="14.7109375" style="17" customWidth="1"/>
    <col min="5100" max="5100" width="98.140625" style="17" customWidth="1"/>
    <col min="5101" max="5101" width="6.85546875" style="17" customWidth="1"/>
    <col min="5102" max="5102" width="12.42578125" style="17" customWidth="1"/>
    <col min="5103" max="5116" width="0" style="17" hidden="1" customWidth="1"/>
    <col min="5117" max="5117" width="14" style="17" customWidth="1"/>
    <col min="5118" max="5118" width="14.28515625" style="17" customWidth="1"/>
    <col min="5119" max="5353" width="9.7109375" style="17"/>
    <col min="5354" max="5354" width="8" style="17" customWidth="1"/>
    <col min="5355" max="5355" width="14.7109375" style="17" customWidth="1"/>
    <col min="5356" max="5356" width="98.140625" style="17" customWidth="1"/>
    <col min="5357" max="5357" width="6.85546875" style="17" customWidth="1"/>
    <col min="5358" max="5358" width="12.42578125" style="17" customWidth="1"/>
    <col min="5359" max="5372" width="0" style="17" hidden="1" customWidth="1"/>
    <col min="5373" max="5373" width="14" style="17" customWidth="1"/>
    <col min="5374" max="5374" width="14.28515625" style="17" customWidth="1"/>
    <col min="5375" max="5609" width="9.7109375" style="17"/>
    <col min="5610" max="5610" width="8" style="17" customWidth="1"/>
    <col min="5611" max="5611" width="14.7109375" style="17" customWidth="1"/>
    <col min="5612" max="5612" width="98.140625" style="17" customWidth="1"/>
    <col min="5613" max="5613" width="6.85546875" style="17" customWidth="1"/>
    <col min="5614" max="5614" width="12.42578125" style="17" customWidth="1"/>
    <col min="5615" max="5628" width="0" style="17" hidden="1" customWidth="1"/>
    <col min="5629" max="5629" width="14" style="17" customWidth="1"/>
    <col min="5630" max="5630" width="14.28515625" style="17" customWidth="1"/>
    <col min="5631" max="5865" width="9.7109375" style="17"/>
    <col min="5866" max="5866" width="8" style="17" customWidth="1"/>
    <col min="5867" max="5867" width="14.7109375" style="17" customWidth="1"/>
    <col min="5868" max="5868" width="98.140625" style="17" customWidth="1"/>
    <col min="5869" max="5869" width="6.85546875" style="17" customWidth="1"/>
    <col min="5870" max="5870" width="12.42578125" style="17" customWidth="1"/>
    <col min="5871" max="5884" width="0" style="17" hidden="1" customWidth="1"/>
    <col min="5885" max="5885" width="14" style="17" customWidth="1"/>
    <col min="5886" max="5886" width="14.28515625" style="17" customWidth="1"/>
    <col min="5887" max="6121" width="9.7109375" style="17"/>
    <col min="6122" max="6122" width="8" style="17" customWidth="1"/>
    <col min="6123" max="6123" width="14.7109375" style="17" customWidth="1"/>
    <col min="6124" max="6124" width="98.140625" style="17" customWidth="1"/>
    <col min="6125" max="6125" width="6.85546875" style="17" customWidth="1"/>
    <col min="6126" max="6126" width="12.42578125" style="17" customWidth="1"/>
    <col min="6127" max="6140" width="0" style="17" hidden="1" customWidth="1"/>
    <col min="6141" max="6141" width="14" style="17" customWidth="1"/>
    <col min="6142" max="6142" width="14.28515625" style="17" customWidth="1"/>
    <col min="6143" max="6377" width="9.7109375" style="17"/>
    <col min="6378" max="6378" width="8" style="17" customWidth="1"/>
    <col min="6379" max="6379" width="14.7109375" style="17" customWidth="1"/>
    <col min="6380" max="6380" width="98.140625" style="17" customWidth="1"/>
    <col min="6381" max="6381" width="6.85546875" style="17" customWidth="1"/>
    <col min="6382" max="6382" width="12.42578125" style="17" customWidth="1"/>
    <col min="6383" max="6396" width="0" style="17" hidden="1" customWidth="1"/>
    <col min="6397" max="6397" width="14" style="17" customWidth="1"/>
    <col min="6398" max="6398" width="14.28515625" style="17" customWidth="1"/>
    <col min="6399" max="6633" width="9.7109375" style="17"/>
    <col min="6634" max="6634" width="8" style="17" customWidth="1"/>
    <col min="6635" max="6635" width="14.7109375" style="17" customWidth="1"/>
    <col min="6636" max="6636" width="98.140625" style="17" customWidth="1"/>
    <col min="6637" max="6637" width="6.85546875" style="17" customWidth="1"/>
    <col min="6638" max="6638" width="12.42578125" style="17" customWidth="1"/>
    <col min="6639" max="6652" width="0" style="17" hidden="1" customWidth="1"/>
    <col min="6653" max="6653" width="14" style="17" customWidth="1"/>
    <col min="6654" max="6654" width="14.28515625" style="17" customWidth="1"/>
    <col min="6655" max="6889" width="9.7109375" style="17"/>
    <col min="6890" max="6890" width="8" style="17" customWidth="1"/>
    <col min="6891" max="6891" width="14.7109375" style="17" customWidth="1"/>
    <col min="6892" max="6892" width="98.140625" style="17" customWidth="1"/>
    <col min="6893" max="6893" width="6.85546875" style="17" customWidth="1"/>
    <col min="6894" max="6894" width="12.42578125" style="17" customWidth="1"/>
    <col min="6895" max="6908" width="0" style="17" hidden="1" customWidth="1"/>
    <col min="6909" max="6909" width="14" style="17" customWidth="1"/>
    <col min="6910" max="6910" width="14.28515625" style="17" customWidth="1"/>
    <col min="6911" max="7145" width="9.7109375" style="17"/>
    <col min="7146" max="7146" width="8" style="17" customWidth="1"/>
    <col min="7147" max="7147" width="14.7109375" style="17" customWidth="1"/>
    <col min="7148" max="7148" width="98.140625" style="17" customWidth="1"/>
    <col min="7149" max="7149" width="6.85546875" style="17" customWidth="1"/>
    <col min="7150" max="7150" width="12.42578125" style="17" customWidth="1"/>
    <col min="7151" max="7164" width="0" style="17" hidden="1" customWidth="1"/>
    <col min="7165" max="7165" width="14" style="17" customWidth="1"/>
    <col min="7166" max="7166" width="14.28515625" style="17" customWidth="1"/>
    <col min="7167" max="7401" width="9.7109375" style="17"/>
    <col min="7402" max="7402" width="8" style="17" customWidth="1"/>
    <col min="7403" max="7403" width="14.7109375" style="17" customWidth="1"/>
    <col min="7404" max="7404" width="98.140625" style="17" customWidth="1"/>
    <col min="7405" max="7405" width="6.85546875" style="17" customWidth="1"/>
    <col min="7406" max="7406" width="12.42578125" style="17" customWidth="1"/>
    <col min="7407" max="7420" width="0" style="17" hidden="1" customWidth="1"/>
    <col min="7421" max="7421" width="14" style="17" customWidth="1"/>
    <col min="7422" max="7422" width="14.28515625" style="17" customWidth="1"/>
    <col min="7423" max="7657" width="9.7109375" style="17"/>
    <col min="7658" max="7658" width="8" style="17" customWidth="1"/>
    <col min="7659" max="7659" width="14.7109375" style="17" customWidth="1"/>
    <col min="7660" max="7660" width="98.140625" style="17" customWidth="1"/>
    <col min="7661" max="7661" width="6.85546875" style="17" customWidth="1"/>
    <col min="7662" max="7662" width="12.42578125" style="17" customWidth="1"/>
    <col min="7663" max="7676" width="0" style="17" hidden="1" customWidth="1"/>
    <col min="7677" max="7677" width="14" style="17" customWidth="1"/>
    <col min="7678" max="7678" width="14.28515625" style="17" customWidth="1"/>
    <col min="7679" max="7913" width="9.7109375" style="17"/>
    <col min="7914" max="7914" width="8" style="17" customWidth="1"/>
    <col min="7915" max="7915" width="14.7109375" style="17" customWidth="1"/>
    <col min="7916" max="7916" width="98.140625" style="17" customWidth="1"/>
    <col min="7917" max="7917" width="6.85546875" style="17" customWidth="1"/>
    <col min="7918" max="7918" width="12.42578125" style="17" customWidth="1"/>
    <col min="7919" max="7932" width="0" style="17" hidden="1" customWidth="1"/>
    <col min="7933" max="7933" width="14" style="17" customWidth="1"/>
    <col min="7934" max="7934" width="14.28515625" style="17" customWidth="1"/>
    <col min="7935" max="8169" width="9.7109375" style="17"/>
    <col min="8170" max="8170" width="8" style="17" customWidth="1"/>
    <col min="8171" max="8171" width="14.7109375" style="17" customWidth="1"/>
    <col min="8172" max="8172" width="98.140625" style="17" customWidth="1"/>
    <col min="8173" max="8173" width="6.85546875" style="17" customWidth="1"/>
    <col min="8174" max="8174" width="12.42578125" style="17" customWidth="1"/>
    <col min="8175" max="8188" width="0" style="17" hidden="1" customWidth="1"/>
    <col min="8189" max="8189" width="14" style="17" customWidth="1"/>
    <col min="8190" max="8190" width="14.28515625" style="17" customWidth="1"/>
    <col min="8191" max="8425" width="9.7109375" style="17"/>
    <col min="8426" max="8426" width="8" style="17" customWidth="1"/>
    <col min="8427" max="8427" width="14.7109375" style="17" customWidth="1"/>
    <col min="8428" max="8428" width="98.140625" style="17" customWidth="1"/>
    <col min="8429" max="8429" width="6.85546875" style="17" customWidth="1"/>
    <col min="8430" max="8430" width="12.42578125" style="17" customWidth="1"/>
    <col min="8431" max="8444" width="0" style="17" hidden="1" customWidth="1"/>
    <col min="8445" max="8445" width="14" style="17" customWidth="1"/>
    <col min="8446" max="8446" width="14.28515625" style="17" customWidth="1"/>
    <col min="8447" max="8681" width="9.7109375" style="17"/>
    <col min="8682" max="8682" width="8" style="17" customWidth="1"/>
    <col min="8683" max="8683" width="14.7109375" style="17" customWidth="1"/>
    <col min="8684" max="8684" width="98.140625" style="17" customWidth="1"/>
    <col min="8685" max="8685" width="6.85546875" style="17" customWidth="1"/>
    <col min="8686" max="8686" width="12.42578125" style="17" customWidth="1"/>
    <col min="8687" max="8700" width="0" style="17" hidden="1" customWidth="1"/>
    <col min="8701" max="8701" width="14" style="17" customWidth="1"/>
    <col min="8702" max="8702" width="14.28515625" style="17" customWidth="1"/>
    <col min="8703" max="8937" width="9.7109375" style="17"/>
    <col min="8938" max="8938" width="8" style="17" customWidth="1"/>
    <col min="8939" max="8939" width="14.7109375" style="17" customWidth="1"/>
    <col min="8940" max="8940" width="98.140625" style="17" customWidth="1"/>
    <col min="8941" max="8941" width="6.85546875" style="17" customWidth="1"/>
    <col min="8942" max="8942" width="12.42578125" style="17" customWidth="1"/>
    <col min="8943" max="8956" width="0" style="17" hidden="1" customWidth="1"/>
    <col min="8957" max="8957" width="14" style="17" customWidth="1"/>
    <col min="8958" max="8958" width="14.28515625" style="17" customWidth="1"/>
    <col min="8959" max="9193" width="9.7109375" style="17"/>
    <col min="9194" max="9194" width="8" style="17" customWidth="1"/>
    <col min="9195" max="9195" width="14.7109375" style="17" customWidth="1"/>
    <col min="9196" max="9196" width="98.140625" style="17" customWidth="1"/>
    <col min="9197" max="9197" width="6.85546875" style="17" customWidth="1"/>
    <col min="9198" max="9198" width="12.42578125" style="17" customWidth="1"/>
    <col min="9199" max="9212" width="0" style="17" hidden="1" customWidth="1"/>
    <col min="9213" max="9213" width="14" style="17" customWidth="1"/>
    <col min="9214" max="9214" width="14.28515625" style="17" customWidth="1"/>
    <col min="9215" max="9449" width="9.7109375" style="17"/>
    <col min="9450" max="9450" width="8" style="17" customWidth="1"/>
    <col min="9451" max="9451" width="14.7109375" style="17" customWidth="1"/>
    <col min="9452" max="9452" width="98.140625" style="17" customWidth="1"/>
    <col min="9453" max="9453" width="6.85546875" style="17" customWidth="1"/>
    <col min="9454" max="9454" width="12.42578125" style="17" customWidth="1"/>
    <col min="9455" max="9468" width="0" style="17" hidden="1" customWidth="1"/>
    <col min="9469" max="9469" width="14" style="17" customWidth="1"/>
    <col min="9470" max="9470" width="14.28515625" style="17" customWidth="1"/>
    <col min="9471" max="9705" width="9.7109375" style="17"/>
    <col min="9706" max="9706" width="8" style="17" customWidth="1"/>
    <col min="9707" max="9707" width="14.7109375" style="17" customWidth="1"/>
    <col min="9708" max="9708" width="98.140625" style="17" customWidth="1"/>
    <col min="9709" max="9709" width="6.85546875" style="17" customWidth="1"/>
    <col min="9710" max="9710" width="12.42578125" style="17" customWidth="1"/>
    <col min="9711" max="9724" width="0" style="17" hidden="1" customWidth="1"/>
    <col min="9725" max="9725" width="14" style="17" customWidth="1"/>
    <col min="9726" max="9726" width="14.28515625" style="17" customWidth="1"/>
    <col min="9727" max="9961" width="9.7109375" style="17"/>
    <col min="9962" max="9962" width="8" style="17" customWidth="1"/>
    <col min="9963" max="9963" width="14.7109375" style="17" customWidth="1"/>
    <col min="9964" max="9964" width="98.140625" style="17" customWidth="1"/>
    <col min="9965" max="9965" width="6.85546875" style="17" customWidth="1"/>
    <col min="9966" max="9966" width="12.42578125" style="17" customWidth="1"/>
    <col min="9967" max="9980" width="0" style="17" hidden="1" customWidth="1"/>
    <col min="9981" max="9981" width="14" style="17" customWidth="1"/>
    <col min="9982" max="9982" width="14.28515625" style="17" customWidth="1"/>
    <col min="9983" max="10217" width="9.7109375" style="17"/>
    <col min="10218" max="10218" width="8" style="17" customWidth="1"/>
    <col min="10219" max="10219" width="14.7109375" style="17" customWidth="1"/>
    <col min="10220" max="10220" width="98.140625" style="17" customWidth="1"/>
    <col min="10221" max="10221" width="6.85546875" style="17" customWidth="1"/>
    <col min="10222" max="10222" width="12.42578125" style="17" customWidth="1"/>
    <col min="10223" max="10236" width="0" style="17" hidden="1" customWidth="1"/>
    <col min="10237" max="10237" width="14" style="17" customWidth="1"/>
    <col min="10238" max="10238" width="14.28515625" style="17" customWidth="1"/>
    <col min="10239" max="10473" width="9.7109375" style="17"/>
    <col min="10474" max="10474" width="8" style="17" customWidth="1"/>
    <col min="10475" max="10475" width="14.7109375" style="17" customWidth="1"/>
    <col min="10476" max="10476" width="98.140625" style="17" customWidth="1"/>
    <col min="10477" max="10477" width="6.85546875" style="17" customWidth="1"/>
    <col min="10478" max="10478" width="12.42578125" style="17" customWidth="1"/>
    <col min="10479" max="10492" width="0" style="17" hidden="1" customWidth="1"/>
    <col min="10493" max="10493" width="14" style="17" customWidth="1"/>
    <col min="10494" max="10494" width="14.28515625" style="17" customWidth="1"/>
    <col min="10495" max="10729" width="9.7109375" style="17"/>
    <col min="10730" max="10730" width="8" style="17" customWidth="1"/>
    <col min="10731" max="10731" width="14.7109375" style="17" customWidth="1"/>
    <col min="10732" max="10732" width="98.140625" style="17" customWidth="1"/>
    <col min="10733" max="10733" width="6.85546875" style="17" customWidth="1"/>
    <col min="10734" max="10734" width="12.42578125" style="17" customWidth="1"/>
    <col min="10735" max="10748" width="0" style="17" hidden="1" customWidth="1"/>
    <col min="10749" max="10749" width="14" style="17" customWidth="1"/>
    <col min="10750" max="10750" width="14.28515625" style="17" customWidth="1"/>
    <col min="10751" max="10985" width="9.7109375" style="17"/>
    <col min="10986" max="10986" width="8" style="17" customWidth="1"/>
    <col min="10987" max="10987" width="14.7109375" style="17" customWidth="1"/>
    <col min="10988" max="10988" width="98.140625" style="17" customWidth="1"/>
    <col min="10989" max="10989" width="6.85546875" style="17" customWidth="1"/>
    <col min="10990" max="10990" width="12.42578125" style="17" customWidth="1"/>
    <col min="10991" max="11004" width="0" style="17" hidden="1" customWidth="1"/>
    <col min="11005" max="11005" width="14" style="17" customWidth="1"/>
    <col min="11006" max="11006" width="14.28515625" style="17" customWidth="1"/>
    <col min="11007" max="11241" width="9.7109375" style="17"/>
    <col min="11242" max="11242" width="8" style="17" customWidth="1"/>
    <col min="11243" max="11243" width="14.7109375" style="17" customWidth="1"/>
    <col min="11244" max="11244" width="98.140625" style="17" customWidth="1"/>
    <col min="11245" max="11245" width="6.85546875" style="17" customWidth="1"/>
    <col min="11246" max="11246" width="12.42578125" style="17" customWidth="1"/>
    <col min="11247" max="11260" width="0" style="17" hidden="1" customWidth="1"/>
    <col min="11261" max="11261" width="14" style="17" customWidth="1"/>
    <col min="11262" max="11262" width="14.28515625" style="17" customWidth="1"/>
    <col min="11263" max="11497" width="9.7109375" style="17"/>
    <col min="11498" max="11498" width="8" style="17" customWidth="1"/>
    <col min="11499" max="11499" width="14.7109375" style="17" customWidth="1"/>
    <col min="11500" max="11500" width="98.140625" style="17" customWidth="1"/>
    <col min="11501" max="11501" width="6.85546875" style="17" customWidth="1"/>
    <col min="11502" max="11502" width="12.42578125" style="17" customWidth="1"/>
    <col min="11503" max="11516" width="0" style="17" hidden="1" customWidth="1"/>
    <col min="11517" max="11517" width="14" style="17" customWidth="1"/>
    <col min="11518" max="11518" width="14.28515625" style="17" customWidth="1"/>
    <col min="11519" max="11753" width="9.7109375" style="17"/>
    <col min="11754" max="11754" width="8" style="17" customWidth="1"/>
    <col min="11755" max="11755" width="14.7109375" style="17" customWidth="1"/>
    <col min="11756" max="11756" width="98.140625" style="17" customWidth="1"/>
    <col min="11757" max="11757" width="6.85546875" style="17" customWidth="1"/>
    <col min="11758" max="11758" width="12.42578125" style="17" customWidth="1"/>
    <col min="11759" max="11772" width="0" style="17" hidden="1" customWidth="1"/>
    <col min="11773" max="11773" width="14" style="17" customWidth="1"/>
    <col min="11774" max="11774" width="14.28515625" style="17" customWidth="1"/>
    <col min="11775" max="12009" width="9.7109375" style="17"/>
    <col min="12010" max="12010" width="8" style="17" customWidth="1"/>
    <col min="12011" max="12011" width="14.7109375" style="17" customWidth="1"/>
    <col min="12012" max="12012" width="98.140625" style="17" customWidth="1"/>
    <col min="12013" max="12013" width="6.85546875" style="17" customWidth="1"/>
    <col min="12014" max="12014" width="12.42578125" style="17" customWidth="1"/>
    <col min="12015" max="12028" width="0" style="17" hidden="1" customWidth="1"/>
    <col min="12029" max="12029" width="14" style="17" customWidth="1"/>
    <col min="12030" max="12030" width="14.28515625" style="17" customWidth="1"/>
    <col min="12031" max="12265" width="9.7109375" style="17"/>
    <col min="12266" max="12266" width="8" style="17" customWidth="1"/>
    <col min="12267" max="12267" width="14.7109375" style="17" customWidth="1"/>
    <col min="12268" max="12268" width="98.140625" style="17" customWidth="1"/>
    <col min="12269" max="12269" width="6.85546875" style="17" customWidth="1"/>
    <col min="12270" max="12270" width="12.42578125" style="17" customWidth="1"/>
    <col min="12271" max="12284" width="0" style="17" hidden="1" customWidth="1"/>
    <col min="12285" max="12285" width="14" style="17" customWidth="1"/>
    <col min="12286" max="12286" width="14.28515625" style="17" customWidth="1"/>
    <col min="12287" max="12521" width="9.7109375" style="17"/>
    <col min="12522" max="12522" width="8" style="17" customWidth="1"/>
    <col min="12523" max="12523" width="14.7109375" style="17" customWidth="1"/>
    <col min="12524" max="12524" width="98.140625" style="17" customWidth="1"/>
    <col min="12525" max="12525" width="6.85546875" style="17" customWidth="1"/>
    <col min="12526" max="12526" width="12.42578125" style="17" customWidth="1"/>
    <col min="12527" max="12540" width="0" style="17" hidden="1" customWidth="1"/>
    <col min="12541" max="12541" width="14" style="17" customWidth="1"/>
    <col min="12542" max="12542" width="14.28515625" style="17" customWidth="1"/>
    <col min="12543" max="12777" width="9.7109375" style="17"/>
    <col min="12778" max="12778" width="8" style="17" customWidth="1"/>
    <col min="12779" max="12779" width="14.7109375" style="17" customWidth="1"/>
    <col min="12780" max="12780" width="98.140625" style="17" customWidth="1"/>
    <col min="12781" max="12781" width="6.85546875" style="17" customWidth="1"/>
    <col min="12782" max="12782" width="12.42578125" style="17" customWidth="1"/>
    <col min="12783" max="12796" width="0" style="17" hidden="1" customWidth="1"/>
    <col min="12797" max="12797" width="14" style="17" customWidth="1"/>
    <col min="12798" max="12798" width="14.28515625" style="17" customWidth="1"/>
    <col min="12799" max="13033" width="9.7109375" style="17"/>
    <col min="13034" max="13034" width="8" style="17" customWidth="1"/>
    <col min="13035" max="13035" width="14.7109375" style="17" customWidth="1"/>
    <col min="13036" max="13036" width="98.140625" style="17" customWidth="1"/>
    <col min="13037" max="13037" width="6.85546875" style="17" customWidth="1"/>
    <col min="13038" max="13038" width="12.42578125" style="17" customWidth="1"/>
    <col min="13039" max="13052" width="0" style="17" hidden="1" customWidth="1"/>
    <col min="13053" max="13053" width="14" style="17" customWidth="1"/>
    <col min="13054" max="13054" width="14.28515625" style="17" customWidth="1"/>
    <col min="13055" max="13289" width="9.7109375" style="17"/>
    <col min="13290" max="13290" width="8" style="17" customWidth="1"/>
    <col min="13291" max="13291" width="14.7109375" style="17" customWidth="1"/>
    <col min="13292" max="13292" width="98.140625" style="17" customWidth="1"/>
    <col min="13293" max="13293" width="6.85546875" style="17" customWidth="1"/>
    <col min="13294" max="13294" width="12.42578125" style="17" customWidth="1"/>
    <col min="13295" max="13308" width="0" style="17" hidden="1" customWidth="1"/>
    <col min="13309" max="13309" width="14" style="17" customWidth="1"/>
    <col min="13310" max="13310" width="14.28515625" style="17" customWidth="1"/>
    <col min="13311" max="13545" width="9.7109375" style="17"/>
    <col min="13546" max="13546" width="8" style="17" customWidth="1"/>
    <col min="13547" max="13547" width="14.7109375" style="17" customWidth="1"/>
    <col min="13548" max="13548" width="98.140625" style="17" customWidth="1"/>
    <col min="13549" max="13549" width="6.85546875" style="17" customWidth="1"/>
    <col min="13550" max="13550" width="12.42578125" style="17" customWidth="1"/>
    <col min="13551" max="13564" width="0" style="17" hidden="1" customWidth="1"/>
    <col min="13565" max="13565" width="14" style="17" customWidth="1"/>
    <col min="13566" max="13566" width="14.28515625" style="17" customWidth="1"/>
    <col min="13567" max="13801" width="9.7109375" style="17"/>
    <col min="13802" max="13802" width="8" style="17" customWidth="1"/>
    <col min="13803" max="13803" width="14.7109375" style="17" customWidth="1"/>
    <col min="13804" max="13804" width="98.140625" style="17" customWidth="1"/>
    <col min="13805" max="13805" width="6.85546875" style="17" customWidth="1"/>
    <col min="13806" max="13806" width="12.42578125" style="17" customWidth="1"/>
    <col min="13807" max="13820" width="0" style="17" hidden="1" customWidth="1"/>
    <col min="13821" max="13821" width="14" style="17" customWidth="1"/>
    <col min="13822" max="13822" width="14.28515625" style="17" customWidth="1"/>
    <col min="13823" max="14057" width="9.7109375" style="17"/>
    <col min="14058" max="14058" width="8" style="17" customWidth="1"/>
    <col min="14059" max="14059" width="14.7109375" style="17" customWidth="1"/>
    <col min="14060" max="14060" width="98.140625" style="17" customWidth="1"/>
    <col min="14061" max="14061" width="6.85546875" style="17" customWidth="1"/>
    <col min="14062" max="14062" width="12.42578125" style="17" customWidth="1"/>
    <col min="14063" max="14076" width="0" style="17" hidden="1" customWidth="1"/>
    <col min="14077" max="14077" width="14" style="17" customWidth="1"/>
    <col min="14078" max="14078" width="14.28515625" style="17" customWidth="1"/>
    <col min="14079" max="14313" width="9.7109375" style="17"/>
    <col min="14314" max="14314" width="8" style="17" customWidth="1"/>
    <col min="14315" max="14315" width="14.7109375" style="17" customWidth="1"/>
    <col min="14316" max="14316" width="98.140625" style="17" customWidth="1"/>
    <col min="14317" max="14317" width="6.85546875" style="17" customWidth="1"/>
    <col min="14318" max="14318" width="12.42578125" style="17" customWidth="1"/>
    <col min="14319" max="14332" width="0" style="17" hidden="1" customWidth="1"/>
    <col min="14333" max="14333" width="14" style="17" customWidth="1"/>
    <col min="14334" max="14334" width="14.28515625" style="17" customWidth="1"/>
    <col min="14335" max="14569" width="9.7109375" style="17"/>
    <col min="14570" max="14570" width="8" style="17" customWidth="1"/>
    <col min="14571" max="14571" width="14.7109375" style="17" customWidth="1"/>
    <col min="14572" max="14572" width="98.140625" style="17" customWidth="1"/>
    <col min="14573" max="14573" width="6.85546875" style="17" customWidth="1"/>
    <col min="14574" max="14574" width="12.42578125" style="17" customWidth="1"/>
    <col min="14575" max="14588" width="0" style="17" hidden="1" customWidth="1"/>
    <col min="14589" max="14589" width="14" style="17" customWidth="1"/>
    <col min="14590" max="14590" width="14.28515625" style="17" customWidth="1"/>
    <col min="14591" max="14825" width="9.7109375" style="17"/>
    <col min="14826" max="14826" width="8" style="17" customWidth="1"/>
    <col min="14827" max="14827" width="14.7109375" style="17" customWidth="1"/>
    <col min="14828" max="14828" width="98.140625" style="17" customWidth="1"/>
    <col min="14829" max="14829" width="6.85546875" style="17" customWidth="1"/>
    <col min="14830" max="14830" width="12.42578125" style="17" customWidth="1"/>
    <col min="14831" max="14844" width="0" style="17" hidden="1" customWidth="1"/>
    <col min="14845" max="14845" width="14" style="17" customWidth="1"/>
    <col min="14846" max="14846" width="14.28515625" style="17" customWidth="1"/>
    <col min="14847" max="15081" width="9.7109375" style="17"/>
    <col min="15082" max="15082" width="8" style="17" customWidth="1"/>
    <col min="15083" max="15083" width="14.7109375" style="17" customWidth="1"/>
    <col min="15084" max="15084" width="98.140625" style="17" customWidth="1"/>
    <col min="15085" max="15085" width="6.85546875" style="17" customWidth="1"/>
    <col min="15086" max="15086" width="12.42578125" style="17" customWidth="1"/>
    <col min="15087" max="15100" width="0" style="17" hidden="1" customWidth="1"/>
    <col min="15101" max="15101" width="14" style="17" customWidth="1"/>
    <col min="15102" max="15102" width="14.28515625" style="17" customWidth="1"/>
    <col min="15103" max="15337" width="9.7109375" style="17"/>
    <col min="15338" max="15338" width="8" style="17" customWidth="1"/>
    <col min="15339" max="15339" width="14.7109375" style="17" customWidth="1"/>
    <col min="15340" max="15340" width="98.140625" style="17" customWidth="1"/>
    <col min="15341" max="15341" width="6.85546875" style="17" customWidth="1"/>
    <col min="15342" max="15342" width="12.42578125" style="17" customWidth="1"/>
    <col min="15343" max="15356" width="0" style="17" hidden="1" customWidth="1"/>
    <col min="15357" max="15357" width="14" style="17" customWidth="1"/>
    <col min="15358" max="15358" width="14.28515625" style="17" customWidth="1"/>
    <col min="15359" max="15593" width="9.7109375" style="17"/>
    <col min="15594" max="15594" width="8" style="17" customWidth="1"/>
    <col min="15595" max="15595" width="14.7109375" style="17" customWidth="1"/>
    <col min="15596" max="15596" width="98.140625" style="17" customWidth="1"/>
    <col min="15597" max="15597" width="6.85546875" style="17" customWidth="1"/>
    <col min="15598" max="15598" width="12.42578125" style="17" customWidth="1"/>
    <col min="15599" max="15612" width="0" style="17" hidden="1" customWidth="1"/>
    <col min="15613" max="15613" width="14" style="17" customWidth="1"/>
    <col min="15614" max="15614" width="14.28515625" style="17" customWidth="1"/>
    <col min="15615" max="15849" width="9.7109375" style="17"/>
    <col min="15850" max="15850" width="8" style="17" customWidth="1"/>
    <col min="15851" max="15851" width="14.7109375" style="17" customWidth="1"/>
    <col min="15852" max="15852" width="98.140625" style="17" customWidth="1"/>
    <col min="15853" max="15853" width="6.85546875" style="17" customWidth="1"/>
    <col min="15854" max="15854" width="12.42578125" style="17" customWidth="1"/>
    <col min="15855" max="15868" width="0" style="17" hidden="1" customWidth="1"/>
    <col min="15869" max="15869" width="14" style="17" customWidth="1"/>
    <col min="15870" max="15870" width="14.28515625" style="17" customWidth="1"/>
    <col min="15871" max="16105" width="9.7109375" style="17"/>
    <col min="16106" max="16106" width="8" style="17" customWidth="1"/>
    <col min="16107" max="16107" width="14.7109375" style="17" customWidth="1"/>
    <col min="16108" max="16108" width="98.140625" style="17" customWidth="1"/>
    <col min="16109" max="16109" width="6.85546875" style="17" customWidth="1"/>
    <col min="16110" max="16110" width="12.42578125" style="17" customWidth="1"/>
    <col min="16111" max="16124" width="0" style="17" hidden="1" customWidth="1"/>
    <col min="16125" max="16125" width="14" style="17" customWidth="1"/>
    <col min="16126" max="16126" width="14.28515625" style="17" customWidth="1"/>
    <col min="16127" max="16384" width="9.7109375" style="17"/>
  </cols>
  <sheetData>
    <row r="1" spans="1:233" ht="0.75" customHeight="1"/>
    <row r="2" spans="1:233" ht="53.25" customHeight="1">
      <c r="A2" s="562" t="s">
        <v>809</v>
      </c>
      <c r="B2" s="562"/>
      <c r="C2" s="562"/>
      <c r="D2" s="562"/>
      <c r="E2" s="562"/>
      <c r="F2" s="562"/>
      <c r="G2" s="562"/>
    </row>
    <row r="3" spans="1:233" ht="34.5" customHeight="1">
      <c r="A3" s="559" t="s">
        <v>255</v>
      </c>
      <c r="B3" s="559"/>
      <c r="C3" s="559"/>
      <c r="D3" s="559"/>
      <c r="E3" s="559"/>
      <c r="F3" s="564"/>
      <c r="G3" s="564"/>
    </row>
    <row r="4" spans="1:233" ht="24.75" customHeight="1">
      <c r="A4" s="565" t="s">
        <v>810</v>
      </c>
      <c r="B4" s="566"/>
      <c r="C4" s="566"/>
      <c r="D4" s="566"/>
      <c r="E4" s="566"/>
      <c r="F4" s="567"/>
      <c r="G4" s="567"/>
    </row>
    <row r="5" spans="1:233" ht="3.75" customHeight="1">
      <c r="A5" s="563"/>
      <c r="B5" s="563"/>
      <c r="C5" s="563"/>
      <c r="D5" s="563"/>
      <c r="E5" s="563"/>
    </row>
    <row r="6" spans="1:233" ht="14.25" customHeight="1" thickBot="1">
      <c r="A6" s="678" t="s">
        <v>15</v>
      </c>
      <c r="B6" s="679" t="s">
        <v>20</v>
      </c>
      <c r="C6" s="679" t="s">
        <v>19</v>
      </c>
      <c r="D6" s="680" t="s">
        <v>4</v>
      </c>
      <c r="E6" s="680" t="s">
        <v>5</v>
      </c>
      <c r="F6" s="680" t="s">
        <v>62</v>
      </c>
      <c r="G6" s="681" t="s">
        <v>21</v>
      </c>
      <c r="L6" s="548"/>
    </row>
    <row r="7" spans="1:233" ht="14.25" customHeight="1" thickTop="1" thickBot="1">
      <c r="A7" s="682"/>
      <c r="B7" s="683"/>
      <c r="C7" s="683"/>
      <c r="D7" s="684"/>
      <c r="E7" s="684"/>
      <c r="F7" s="684"/>
      <c r="G7" s="685"/>
      <c r="H7" s="18"/>
      <c r="I7" s="18"/>
      <c r="J7" s="18"/>
      <c r="K7" s="18"/>
      <c r="L7" s="54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</row>
    <row r="8" spans="1:233" ht="12" customHeight="1" thickTop="1">
      <c r="A8" s="682"/>
      <c r="B8" s="683"/>
      <c r="C8" s="683"/>
      <c r="D8" s="684"/>
      <c r="E8" s="684"/>
      <c r="F8" s="684"/>
      <c r="G8" s="685"/>
      <c r="H8" s="19"/>
      <c r="I8" s="19"/>
      <c r="J8" s="19"/>
      <c r="K8" s="19"/>
      <c r="L8" s="548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</row>
    <row r="9" spans="1:233" ht="12" customHeight="1">
      <c r="A9" s="686">
        <v>1</v>
      </c>
      <c r="B9" s="687">
        <v>2</v>
      </c>
      <c r="C9" s="687">
        <v>3</v>
      </c>
      <c r="D9" s="687">
        <v>4</v>
      </c>
      <c r="E9" s="687">
        <v>5</v>
      </c>
      <c r="F9" s="687">
        <v>6</v>
      </c>
      <c r="G9" s="688">
        <v>7</v>
      </c>
      <c r="H9" s="19"/>
      <c r="I9" s="19"/>
      <c r="J9" s="19"/>
      <c r="K9" s="19"/>
      <c r="L9" s="548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</row>
    <row r="10" spans="1:233" ht="15" customHeight="1">
      <c r="A10" s="689">
        <v>1</v>
      </c>
      <c r="B10" s="690" t="s">
        <v>16</v>
      </c>
      <c r="C10" s="691" t="s">
        <v>3</v>
      </c>
      <c r="D10" s="692" t="s">
        <v>17</v>
      </c>
      <c r="E10" s="693" t="s">
        <v>17</v>
      </c>
      <c r="F10" s="694" t="s">
        <v>17</v>
      </c>
      <c r="G10" s="695">
        <f>G11+G13+G15+G17+G37+G39</f>
        <v>0</v>
      </c>
      <c r="L10" s="548"/>
    </row>
    <row r="11" spans="1:233" ht="46.5" customHeight="1">
      <c r="A11" s="689" t="s">
        <v>228</v>
      </c>
      <c r="B11" s="696" t="s">
        <v>2</v>
      </c>
      <c r="C11" s="697" t="s">
        <v>7</v>
      </c>
      <c r="D11" s="698" t="s">
        <v>17</v>
      </c>
      <c r="E11" s="699" t="s">
        <v>17</v>
      </c>
      <c r="F11" s="700" t="s">
        <v>17</v>
      </c>
      <c r="G11" s="701">
        <f>SUM(G12)</f>
        <v>0</v>
      </c>
    </row>
    <row r="12" spans="1:233" ht="15.75" customHeight="1">
      <c r="A12" s="702" t="s">
        <v>708</v>
      </c>
      <c r="B12" s="703"/>
      <c r="C12" s="704" t="s">
        <v>9</v>
      </c>
      <c r="D12" s="705" t="s">
        <v>81</v>
      </c>
      <c r="E12" s="706">
        <v>0.92</v>
      </c>
      <c r="F12" s="489">
        <v>0</v>
      </c>
      <c r="G12" s="489">
        <f>ROUND(E12*F12,2)</f>
        <v>0</v>
      </c>
    </row>
    <row r="13" spans="1:233" ht="30.75" customHeight="1">
      <c r="A13" s="707" t="s">
        <v>229</v>
      </c>
      <c r="B13" s="696" t="s">
        <v>82</v>
      </c>
      <c r="C13" s="708" t="s">
        <v>83</v>
      </c>
      <c r="D13" s="709" t="s">
        <v>17</v>
      </c>
      <c r="E13" s="710" t="s">
        <v>17</v>
      </c>
      <c r="F13" s="700" t="s">
        <v>17</v>
      </c>
      <c r="G13" s="701">
        <f>SUM(G14:G14)</f>
        <v>0</v>
      </c>
    </row>
    <row r="14" spans="1:233" ht="30.75" customHeight="1">
      <c r="A14" s="711" t="s">
        <v>576</v>
      </c>
      <c r="B14" s="712"/>
      <c r="C14" s="713" t="s">
        <v>256</v>
      </c>
      <c r="D14" s="712" t="s">
        <v>0</v>
      </c>
      <c r="E14" s="714">
        <v>3</v>
      </c>
      <c r="F14" s="489">
        <v>0</v>
      </c>
      <c r="G14" s="489">
        <f>ROUND(E14*F14,2)</f>
        <v>0</v>
      </c>
    </row>
    <row r="15" spans="1:233" ht="32.25" customHeight="1">
      <c r="A15" s="689" t="s">
        <v>230</v>
      </c>
      <c r="B15" s="696" t="s">
        <v>25</v>
      </c>
      <c r="C15" s="715" t="s">
        <v>26</v>
      </c>
      <c r="D15" s="716" t="s">
        <v>17</v>
      </c>
      <c r="E15" s="717" t="s">
        <v>17</v>
      </c>
      <c r="F15" s="700" t="s">
        <v>17</v>
      </c>
      <c r="G15" s="701">
        <f>SUM(G16)</f>
        <v>0</v>
      </c>
    </row>
    <row r="16" spans="1:233" ht="29.25" customHeight="1">
      <c r="A16" s="676" t="s">
        <v>709</v>
      </c>
      <c r="B16" s="549"/>
      <c r="C16" s="677" t="s">
        <v>137</v>
      </c>
      <c r="D16" s="718" t="s">
        <v>138</v>
      </c>
      <c r="E16" s="550">
        <v>263.69</v>
      </c>
      <c r="F16" s="489">
        <v>0</v>
      </c>
      <c r="G16" s="489">
        <f>ROUND(E16*F16,2)</f>
        <v>0</v>
      </c>
    </row>
    <row r="17" spans="1:7" ht="32.25" customHeight="1">
      <c r="A17" s="689" t="s">
        <v>235</v>
      </c>
      <c r="B17" s="696" t="s">
        <v>57</v>
      </c>
      <c r="C17" s="715" t="s">
        <v>58</v>
      </c>
      <c r="D17" s="712" t="s">
        <v>17</v>
      </c>
      <c r="E17" s="717" t="s">
        <v>17</v>
      </c>
      <c r="F17" s="700" t="s">
        <v>17</v>
      </c>
      <c r="G17" s="701">
        <f>SUM(G18:G36)</f>
        <v>0</v>
      </c>
    </row>
    <row r="18" spans="1:7" ht="15.75" customHeight="1">
      <c r="A18" s="719" t="s">
        <v>597</v>
      </c>
      <c r="B18" s="698"/>
      <c r="C18" s="720" t="s">
        <v>715</v>
      </c>
      <c r="D18" s="698" t="s">
        <v>257</v>
      </c>
      <c r="E18" s="714">
        <v>707.85</v>
      </c>
      <c r="F18" s="489">
        <v>0</v>
      </c>
      <c r="G18" s="489">
        <f t="shared" ref="G18:G35" si="0">ROUND(E18*F18,2)</f>
        <v>0</v>
      </c>
    </row>
    <row r="19" spans="1:7" ht="15.75" customHeight="1">
      <c r="A19" s="719" t="s">
        <v>599</v>
      </c>
      <c r="B19" s="698"/>
      <c r="C19" s="720" t="s">
        <v>716</v>
      </c>
      <c r="D19" s="698" t="s">
        <v>257</v>
      </c>
      <c r="E19" s="714">
        <v>1759.15</v>
      </c>
      <c r="F19" s="489">
        <v>0</v>
      </c>
      <c r="G19" s="489">
        <f t="shared" si="0"/>
        <v>0</v>
      </c>
    </row>
    <row r="20" spans="1:7" ht="46.5" customHeight="1">
      <c r="A20" s="719" t="s">
        <v>601</v>
      </c>
      <c r="B20" s="698"/>
      <c r="C20" s="720" t="s">
        <v>258</v>
      </c>
      <c r="D20" s="698" t="s">
        <v>257</v>
      </c>
      <c r="E20" s="721">
        <v>615.65</v>
      </c>
      <c r="F20" s="489">
        <v>0</v>
      </c>
      <c r="G20" s="489">
        <f t="shared" si="0"/>
        <v>0</v>
      </c>
    </row>
    <row r="21" spans="1:7" ht="48" customHeight="1">
      <c r="A21" s="719" t="s">
        <v>603</v>
      </c>
      <c r="B21" s="712"/>
      <c r="C21" s="720" t="s">
        <v>259</v>
      </c>
      <c r="D21" s="722" t="s">
        <v>257</v>
      </c>
      <c r="E21" s="723">
        <v>386.6</v>
      </c>
      <c r="F21" s="489">
        <v>0</v>
      </c>
      <c r="G21" s="489">
        <f t="shared" si="0"/>
        <v>0</v>
      </c>
    </row>
    <row r="22" spans="1:7" ht="50.25" customHeight="1">
      <c r="A22" s="719" t="s">
        <v>606</v>
      </c>
      <c r="B22" s="549"/>
      <c r="C22" s="720" t="s">
        <v>260</v>
      </c>
      <c r="D22" s="722" t="s">
        <v>257</v>
      </c>
      <c r="E22" s="723">
        <v>237.05</v>
      </c>
      <c r="F22" s="489">
        <v>0</v>
      </c>
      <c r="G22" s="489">
        <f t="shared" si="0"/>
        <v>0</v>
      </c>
    </row>
    <row r="23" spans="1:7" ht="30" customHeight="1">
      <c r="A23" s="719" t="s">
        <v>608</v>
      </c>
      <c r="B23" s="712"/>
      <c r="C23" s="713" t="s">
        <v>717</v>
      </c>
      <c r="D23" s="712" t="s">
        <v>257</v>
      </c>
      <c r="E23" s="714">
        <v>1047.8</v>
      </c>
      <c r="F23" s="489">
        <v>0</v>
      </c>
      <c r="G23" s="489">
        <f t="shared" si="0"/>
        <v>0</v>
      </c>
    </row>
    <row r="24" spans="1:7" ht="30" customHeight="1">
      <c r="A24" s="719" t="s">
        <v>610</v>
      </c>
      <c r="B24" s="549"/>
      <c r="C24" s="677" t="s">
        <v>718</v>
      </c>
      <c r="D24" s="549" t="s">
        <v>257</v>
      </c>
      <c r="E24" s="550">
        <v>1805.5</v>
      </c>
      <c r="F24" s="489">
        <v>0</v>
      </c>
      <c r="G24" s="489">
        <f t="shared" si="0"/>
        <v>0</v>
      </c>
    </row>
    <row r="25" spans="1:7" ht="15" customHeight="1">
      <c r="A25" s="719" t="s">
        <v>612</v>
      </c>
      <c r="B25" s="722"/>
      <c r="C25" s="724" t="s">
        <v>719</v>
      </c>
      <c r="D25" s="722" t="s">
        <v>18</v>
      </c>
      <c r="E25" s="723">
        <v>1178.45</v>
      </c>
      <c r="F25" s="489">
        <v>0</v>
      </c>
      <c r="G25" s="489">
        <f t="shared" si="0"/>
        <v>0</v>
      </c>
    </row>
    <row r="26" spans="1:7" ht="30.75" customHeight="1">
      <c r="A26" s="719" t="s">
        <v>614</v>
      </c>
      <c r="B26" s="549"/>
      <c r="C26" s="677" t="s">
        <v>720</v>
      </c>
      <c r="D26" s="549" t="s">
        <v>18</v>
      </c>
      <c r="E26" s="550">
        <v>1670.45</v>
      </c>
      <c r="F26" s="489">
        <v>0</v>
      </c>
      <c r="G26" s="489">
        <f t="shared" si="0"/>
        <v>0</v>
      </c>
    </row>
    <row r="27" spans="1:7" ht="30.75" customHeight="1">
      <c r="A27" s="719" t="s">
        <v>615</v>
      </c>
      <c r="B27" s="698"/>
      <c r="C27" s="720" t="s">
        <v>721</v>
      </c>
      <c r="D27" s="698" t="s">
        <v>18</v>
      </c>
      <c r="E27" s="721">
        <v>110.35</v>
      </c>
      <c r="F27" s="489">
        <v>0</v>
      </c>
      <c r="G27" s="489">
        <f t="shared" si="0"/>
        <v>0</v>
      </c>
    </row>
    <row r="28" spans="1:7" ht="15" customHeight="1">
      <c r="A28" s="719" t="s">
        <v>617</v>
      </c>
      <c r="B28" s="698"/>
      <c r="C28" s="725" t="s">
        <v>722</v>
      </c>
      <c r="D28" s="705" t="s">
        <v>18</v>
      </c>
      <c r="E28" s="726">
        <v>151.55000000000001</v>
      </c>
      <c r="F28" s="489">
        <v>0</v>
      </c>
      <c r="G28" s="489">
        <f t="shared" si="0"/>
        <v>0</v>
      </c>
    </row>
    <row r="29" spans="1:7" ht="15" customHeight="1">
      <c r="A29" s="719" t="s">
        <v>710</v>
      </c>
      <c r="B29" s="698"/>
      <c r="C29" s="725" t="s">
        <v>729</v>
      </c>
      <c r="D29" s="705" t="s">
        <v>257</v>
      </c>
      <c r="E29" s="726">
        <v>20.75</v>
      </c>
      <c r="F29" s="489">
        <v>0</v>
      </c>
      <c r="G29" s="489">
        <f t="shared" si="0"/>
        <v>0</v>
      </c>
    </row>
    <row r="30" spans="1:7" ht="15" customHeight="1">
      <c r="A30" s="719" t="s">
        <v>711</v>
      </c>
      <c r="B30" s="712"/>
      <c r="C30" s="713" t="s">
        <v>723</v>
      </c>
      <c r="D30" s="727" t="s">
        <v>138</v>
      </c>
      <c r="E30" s="714">
        <v>96.62</v>
      </c>
      <c r="F30" s="489">
        <v>0</v>
      </c>
      <c r="G30" s="489">
        <f t="shared" si="0"/>
        <v>0</v>
      </c>
    </row>
    <row r="31" spans="1:7" ht="15.75" customHeight="1">
      <c r="A31" s="719" t="s">
        <v>712</v>
      </c>
      <c r="B31" s="549"/>
      <c r="C31" s="677" t="s">
        <v>724</v>
      </c>
      <c r="D31" s="549" t="s">
        <v>0</v>
      </c>
      <c r="E31" s="550">
        <v>15</v>
      </c>
      <c r="F31" s="489">
        <v>0</v>
      </c>
      <c r="G31" s="489">
        <f t="shared" si="0"/>
        <v>0</v>
      </c>
    </row>
    <row r="32" spans="1:7" ht="15.75" customHeight="1">
      <c r="A32" s="719" t="s">
        <v>713</v>
      </c>
      <c r="B32" s="698"/>
      <c r="C32" s="720" t="s">
        <v>139</v>
      </c>
      <c r="D32" s="698" t="s">
        <v>0</v>
      </c>
      <c r="E32" s="721">
        <v>12</v>
      </c>
      <c r="F32" s="489">
        <v>0</v>
      </c>
      <c r="G32" s="489">
        <f t="shared" si="0"/>
        <v>0</v>
      </c>
    </row>
    <row r="33" spans="1:233" ht="15.75" customHeight="1">
      <c r="A33" s="719" t="s">
        <v>714</v>
      </c>
      <c r="B33" s="698"/>
      <c r="C33" s="720" t="s">
        <v>261</v>
      </c>
      <c r="D33" s="698" t="s">
        <v>18</v>
      </c>
      <c r="E33" s="721">
        <v>32.75</v>
      </c>
      <c r="F33" s="489">
        <v>0</v>
      </c>
      <c r="G33" s="489">
        <f t="shared" si="0"/>
        <v>0</v>
      </c>
    </row>
    <row r="34" spans="1:233" ht="29.25" customHeight="1">
      <c r="A34" s="719" t="s">
        <v>730</v>
      </c>
      <c r="B34" s="698"/>
      <c r="C34" s="720" t="s">
        <v>262</v>
      </c>
      <c r="D34" s="698" t="s">
        <v>18</v>
      </c>
      <c r="E34" s="721">
        <v>195.05</v>
      </c>
      <c r="F34" s="728">
        <v>0</v>
      </c>
      <c r="G34" s="728">
        <f t="shared" si="0"/>
        <v>0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</row>
    <row r="35" spans="1:233" ht="16.5">
      <c r="A35" s="719" t="s">
        <v>732</v>
      </c>
      <c r="B35" s="703"/>
      <c r="C35" s="729" t="s">
        <v>499</v>
      </c>
      <c r="D35" s="730" t="s">
        <v>138</v>
      </c>
      <c r="E35" s="731">
        <v>1081.6400000000001</v>
      </c>
      <c r="F35" s="728">
        <v>0</v>
      </c>
      <c r="G35" s="728">
        <f t="shared" si="0"/>
        <v>0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</row>
    <row r="36" spans="1:233" ht="16.5">
      <c r="A36" s="719" t="s">
        <v>733</v>
      </c>
      <c r="B36" s="703"/>
      <c r="C36" s="729" t="s">
        <v>731</v>
      </c>
      <c r="D36" s="730" t="s">
        <v>138</v>
      </c>
      <c r="E36" s="731">
        <v>67.87</v>
      </c>
      <c r="F36" s="728">
        <v>0</v>
      </c>
      <c r="G36" s="728">
        <f t="shared" ref="G36" si="1">ROUND(E36*F36,2)</f>
        <v>0</v>
      </c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</row>
    <row r="37" spans="1:233" ht="30">
      <c r="A37" s="732" t="s">
        <v>697</v>
      </c>
      <c r="B37" s="733" t="s">
        <v>620</v>
      </c>
      <c r="C37" s="734" t="s">
        <v>702</v>
      </c>
      <c r="D37" s="705" t="s">
        <v>17</v>
      </c>
      <c r="E37" s="735" t="s">
        <v>17</v>
      </c>
      <c r="F37" s="736" t="s">
        <v>17</v>
      </c>
      <c r="G37" s="701">
        <f>G38</f>
        <v>0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</row>
    <row r="38" spans="1:233" ht="28.5">
      <c r="A38" s="737" t="s">
        <v>698</v>
      </c>
      <c r="B38" s="737"/>
      <c r="C38" s="704" t="s">
        <v>703</v>
      </c>
      <c r="D38" s="705" t="s">
        <v>18</v>
      </c>
      <c r="E38" s="738">
        <v>262.5</v>
      </c>
      <c r="F38" s="489">
        <v>0</v>
      </c>
      <c r="G38" s="489">
        <f t="shared" ref="G38" si="2">ROUND(E38*F38,2)</f>
        <v>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</row>
    <row r="39" spans="1:233" ht="30">
      <c r="A39" s="739" t="s">
        <v>237</v>
      </c>
      <c r="B39" s="740" t="s">
        <v>695</v>
      </c>
      <c r="C39" s="741" t="s">
        <v>696</v>
      </c>
      <c r="D39" s="549" t="s">
        <v>17</v>
      </c>
      <c r="E39" s="742" t="s">
        <v>17</v>
      </c>
      <c r="F39" s="743" t="s">
        <v>17</v>
      </c>
      <c r="G39" s="744">
        <f>SUM(G40:G42)</f>
        <v>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</row>
    <row r="40" spans="1:233" ht="14.25">
      <c r="A40" s="737" t="s">
        <v>704</v>
      </c>
      <c r="B40" s="737"/>
      <c r="C40" s="704" t="s">
        <v>699</v>
      </c>
      <c r="D40" s="705" t="s">
        <v>0</v>
      </c>
      <c r="E40" s="738">
        <v>16</v>
      </c>
      <c r="F40" s="489">
        <v>0</v>
      </c>
      <c r="G40" s="489">
        <f t="shared" ref="G40:G42" si="3">ROUND(E40*F40,2)</f>
        <v>0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</row>
    <row r="41" spans="1:233" ht="14.25">
      <c r="A41" s="745" t="s">
        <v>705</v>
      </c>
      <c r="B41" s="737"/>
      <c r="C41" s="704" t="s">
        <v>700</v>
      </c>
      <c r="D41" s="705" t="s">
        <v>0</v>
      </c>
      <c r="E41" s="738">
        <v>30</v>
      </c>
      <c r="F41" s="489">
        <v>0</v>
      </c>
      <c r="G41" s="489">
        <f t="shared" si="3"/>
        <v>0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</row>
    <row r="42" spans="1:233" ht="14.25">
      <c r="A42" s="737" t="s">
        <v>706</v>
      </c>
      <c r="B42" s="737"/>
      <c r="C42" s="704" t="s">
        <v>701</v>
      </c>
      <c r="D42" s="705" t="s">
        <v>0</v>
      </c>
      <c r="E42" s="738">
        <v>21</v>
      </c>
      <c r="F42" s="489">
        <v>0</v>
      </c>
      <c r="G42" s="489">
        <f t="shared" si="3"/>
        <v>0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</row>
    <row r="43" spans="1:233" ht="15" customHeight="1">
      <c r="A43" s="746" t="s">
        <v>34</v>
      </c>
      <c r="B43" s="747" t="s">
        <v>105</v>
      </c>
      <c r="C43" s="748" t="s">
        <v>1</v>
      </c>
      <c r="D43" s="749" t="s">
        <v>17</v>
      </c>
      <c r="E43" s="710" t="s">
        <v>17</v>
      </c>
      <c r="F43" s="750"/>
      <c r="G43" s="751">
        <f>SUM(G44,G46)</f>
        <v>0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</row>
    <row r="44" spans="1:233" ht="30.75" customHeight="1">
      <c r="A44" s="707" t="s">
        <v>231</v>
      </c>
      <c r="B44" s="752" t="s">
        <v>106</v>
      </c>
      <c r="C44" s="697" t="s">
        <v>107</v>
      </c>
      <c r="D44" s="698" t="s">
        <v>17</v>
      </c>
      <c r="E44" s="699" t="s">
        <v>17</v>
      </c>
      <c r="F44" s="753"/>
      <c r="G44" s="701">
        <f>SUM(G45)</f>
        <v>0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</row>
    <row r="45" spans="1:233" ht="15" customHeight="1">
      <c r="A45" s="705" t="s">
        <v>624</v>
      </c>
      <c r="B45" s="705"/>
      <c r="C45" s="704" t="s">
        <v>141</v>
      </c>
      <c r="D45" s="705" t="s">
        <v>138</v>
      </c>
      <c r="E45" s="706">
        <v>1439.9</v>
      </c>
      <c r="F45" s="489">
        <v>0</v>
      </c>
      <c r="G45" s="489">
        <f>ROUND(E45*F45,2)</f>
        <v>0</v>
      </c>
    </row>
    <row r="46" spans="1:233" ht="31.5" customHeight="1">
      <c r="A46" s="739" t="s">
        <v>232</v>
      </c>
      <c r="B46" s="754" t="s">
        <v>108</v>
      </c>
      <c r="C46" s="741" t="s">
        <v>27</v>
      </c>
      <c r="D46" s="549" t="s">
        <v>17</v>
      </c>
      <c r="E46" s="742" t="s">
        <v>17</v>
      </c>
      <c r="F46" s="700" t="s">
        <v>17</v>
      </c>
      <c r="G46" s="701">
        <f>SUM(G47)</f>
        <v>0</v>
      </c>
    </row>
    <row r="47" spans="1:233" ht="15" customHeight="1">
      <c r="A47" s="705" t="s">
        <v>625</v>
      </c>
      <c r="B47" s="705"/>
      <c r="C47" s="704" t="s">
        <v>263</v>
      </c>
      <c r="D47" s="705" t="s">
        <v>138</v>
      </c>
      <c r="E47" s="706">
        <v>121.48</v>
      </c>
      <c r="F47" s="489">
        <v>0</v>
      </c>
      <c r="G47" s="489">
        <f>ROUND(E47*F47,2)</f>
        <v>0</v>
      </c>
    </row>
    <row r="48" spans="1:233" ht="15" customHeight="1">
      <c r="A48" s="755" t="s">
        <v>8</v>
      </c>
      <c r="B48" s="756" t="s">
        <v>109</v>
      </c>
      <c r="C48" s="757" t="s">
        <v>11</v>
      </c>
      <c r="D48" s="758" t="s">
        <v>17</v>
      </c>
      <c r="E48" s="759" t="s">
        <v>17</v>
      </c>
      <c r="F48" s="694" t="s">
        <v>17</v>
      </c>
      <c r="G48" s="695">
        <f>G49+G51+G55+G69+G88+G92+G94</f>
        <v>0</v>
      </c>
    </row>
    <row r="49" spans="1:7" ht="48" customHeight="1">
      <c r="A49" s="707" t="s">
        <v>234</v>
      </c>
      <c r="B49" s="752" t="s">
        <v>110</v>
      </c>
      <c r="C49" s="697" t="s">
        <v>111</v>
      </c>
      <c r="D49" s="712" t="s">
        <v>17</v>
      </c>
      <c r="E49" s="699" t="s">
        <v>17</v>
      </c>
      <c r="F49" s="700" t="s">
        <v>17</v>
      </c>
      <c r="G49" s="701">
        <f>SUM(G50)</f>
        <v>0</v>
      </c>
    </row>
    <row r="50" spans="1:7" ht="15" customHeight="1">
      <c r="A50" s="760" t="s">
        <v>265</v>
      </c>
      <c r="B50" s="712"/>
      <c r="C50" s="713" t="s">
        <v>142</v>
      </c>
      <c r="D50" s="722" t="s">
        <v>257</v>
      </c>
      <c r="E50" s="723">
        <v>4735.1499999999996</v>
      </c>
      <c r="F50" s="489">
        <v>0</v>
      </c>
      <c r="G50" s="489">
        <f>ROUND(E50*F50,2)</f>
        <v>0</v>
      </c>
    </row>
    <row r="51" spans="1:7" ht="45" customHeight="1">
      <c r="A51" s="746" t="s">
        <v>264</v>
      </c>
      <c r="B51" s="740" t="s">
        <v>112</v>
      </c>
      <c r="C51" s="741" t="s">
        <v>113</v>
      </c>
      <c r="D51" s="709" t="s">
        <v>17</v>
      </c>
      <c r="E51" s="710" t="s">
        <v>17</v>
      </c>
      <c r="F51" s="700" t="s">
        <v>17</v>
      </c>
      <c r="G51" s="701">
        <f>SUM(G52:G54)</f>
        <v>0</v>
      </c>
    </row>
    <row r="52" spans="1:7" ht="16.5" customHeight="1">
      <c r="A52" s="711" t="s">
        <v>266</v>
      </c>
      <c r="B52" s="698"/>
      <c r="C52" s="720" t="s">
        <v>59</v>
      </c>
      <c r="D52" s="712" t="s">
        <v>257</v>
      </c>
      <c r="E52" s="721">
        <v>1838.75</v>
      </c>
      <c r="F52" s="489">
        <v>0</v>
      </c>
      <c r="G52" s="489">
        <f>ROUND(E52*F52,2)</f>
        <v>0</v>
      </c>
    </row>
    <row r="53" spans="1:7" ht="15.75" customHeight="1">
      <c r="A53" s="711" t="s">
        <v>267</v>
      </c>
      <c r="B53" s="712"/>
      <c r="C53" s="713" t="s">
        <v>60</v>
      </c>
      <c r="D53" s="712" t="s">
        <v>257</v>
      </c>
      <c r="E53" s="714">
        <v>13231.5</v>
      </c>
      <c r="F53" s="489">
        <v>0</v>
      </c>
      <c r="G53" s="489">
        <f>ROUND(E53*F53,2)</f>
        <v>0</v>
      </c>
    </row>
    <row r="54" spans="1:7" ht="15" customHeight="1">
      <c r="A54" s="711" t="s">
        <v>268</v>
      </c>
      <c r="B54" s="712"/>
      <c r="C54" s="713" t="s">
        <v>61</v>
      </c>
      <c r="D54" s="712" t="s">
        <v>257</v>
      </c>
      <c r="E54" s="714">
        <v>15070.25</v>
      </c>
      <c r="F54" s="489">
        <v>0</v>
      </c>
      <c r="G54" s="489">
        <f>ROUND(E54*F54,2)</f>
        <v>0</v>
      </c>
    </row>
    <row r="55" spans="1:7" ht="48.75" customHeight="1">
      <c r="A55" s="707" t="s">
        <v>269</v>
      </c>
      <c r="B55" s="761" t="s">
        <v>114</v>
      </c>
      <c r="C55" s="697" t="s">
        <v>115</v>
      </c>
      <c r="D55" s="698" t="s">
        <v>17</v>
      </c>
      <c r="E55" s="699" t="s">
        <v>17</v>
      </c>
      <c r="F55" s="700" t="s">
        <v>17</v>
      </c>
      <c r="G55" s="762">
        <f>SUM(G56:G65)</f>
        <v>0</v>
      </c>
    </row>
    <row r="56" spans="1:7" ht="17.25" customHeight="1">
      <c r="A56" s="763" t="s">
        <v>270</v>
      </c>
      <c r="B56" s="763"/>
      <c r="C56" s="764" t="s">
        <v>813</v>
      </c>
      <c r="D56" s="763" t="s">
        <v>257</v>
      </c>
      <c r="E56" s="765">
        <v>1806.7</v>
      </c>
      <c r="F56" s="728">
        <v>0</v>
      </c>
      <c r="G56" s="728">
        <f>ROUND(E56*F56,2)</f>
        <v>0</v>
      </c>
    </row>
    <row r="57" spans="1:7" ht="17.25" customHeight="1">
      <c r="A57" s="766"/>
      <c r="B57" s="766"/>
      <c r="C57" s="767" t="s">
        <v>806</v>
      </c>
      <c r="D57" s="766"/>
      <c r="E57" s="768"/>
      <c r="F57" s="769"/>
      <c r="G57" s="769"/>
    </row>
    <row r="58" spans="1:7" ht="17.25" customHeight="1">
      <c r="A58" s="766"/>
      <c r="B58" s="766"/>
      <c r="C58" s="767" t="s">
        <v>805</v>
      </c>
      <c r="D58" s="766"/>
      <c r="E58" s="768"/>
      <c r="F58" s="769"/>
      <c r="G58" s="769"/>
    </row>
    <row r="59" spans="1:7" ht="17.25" customHeight="1">
      <c r="A59" s="770"/>
      <c r="B59" s="770"/>
      <c r="C59" s="771" t="s">
        <v>807</v>
      </c>
      <c r="D59" s="770"/>
      <c r="E59" s="772"/>
      <c r="F59" s="551"/>
      <c r="G59" s="551"/>
    </row>
    <row r="60" spans="1:7" ht="17.25" customHeight="1">
      <c r="A60" s="766" t="s">
        <v>271</v>
      </c>
      <c r="B60" s="766"/>
      <c r="C60" s="767" t="s">
        <v>814</v>
      </c>
      <c r="D60" s="766" t="s">
        <v>257</v>
      </c>
      <c r="E60" s="768">
        <v>1197.8900000000001</v>
      </c>
      <c r="F60" s="769">
        <v>0</v>
      </c>
      <c r="G60" s="769">
        <f>ROUND(E60*F60,2)</f>
        <v>0</v>
      </c>
    </row>
    <row r="61" spans="1:7" ht="17.25" customHeight="1">
      <c r="A61" s="766"/>
      <c r="B61" s="766"/>
      <c r="C61" s="767" t="s">
        <v>802</v>
      </c>
      <c r="D61" s="766"/>
      <c r="E61" s="768"/>
      <c r="F61" s="769"/>
      <c r="G61" s="769"/>
    </row>
    <row r="62" spans="1:7" ht="17.25" customHeight="1">
      <c r="A62" s="766"/>
      <c r="B62" s="766"/>
      <c r="C62" s="767" t="s">
        <v>793</v>
      </c>
      <c r="D62" s="766"/>
      <c r="E62" s="768"/>
      <c r="F62" s="769"/>
      <c r="G62" s="769"/>
    </row>
    <row r="63" spans="1:7" ht="17.25" customHeight="1">
      <c r="A63" s="766"/>
      <c r="B63" s="766"/>
      <c r="C63" s="767" t="s">
        <v>792</v>
      </c>
      <c r="D63" s="766"/>
      <c r="E63" s="768"/>
      <c r="F63" s="769"/>
      <c r="G63" s="769"/>
    </row>
    <row r="64" spans="1:7" ht="17.25" customHeight="1">
      <c r="A64" s="770"/>
      <c r="B64" s="770"/>
      <c r="C64" s="771" t="s">
        <v>803</v>
      </c>
      <c r="D64" s="770"/>
      <c r="E64" s="772"/>
      <c r="F64" s="551"/>
      <c r="G64" s="551"/>
    </row>
    <row r="65" spans="1:7" ht="17.25" customHeight="1">
      <c r="A65" s="766" t="s">
        <v>272</v>
      </c>
      <c r="B65" s="766"/>
      <c r="C65" s="767" t="s">
        <v>815</v>
      </c>
      <c r="D65" s="766" t="s">
        <v>257</v>
      </c>
      <c r="E65" s="768">
        <v>1560.52</v>
      </c>
      <c r="F65" s="769">
        <v>0</v>
      </c>
      <c r="G65" s="769">
        <f>ROUND(E65*F65,2)</f>
        <v>0</v>
      </c>
    </row>
    <row r="66" spans="1:7" ht="15.75" customHeight="1">
      <c r="A66" s="766"/>
      <c r="B66" s="766"/>
      <c r="C66" s="767" t="s">
        <v>790</v>
      </c>
      <c r="D66" s="766"/>
      <c r="E66" s="768"/>
      <c r="F66" s="769"/>
      <c r="G66" s="769"/>
    </row>
    <row r="67" spans="1:7" ht="15.75" customHeight="1">
      <c r="A67" s="766"/>
      <c r="B67" s="766"/>
      <c r="C67" s="767" t="s">
        <v>800</v>
      </c>
      <c r="D67" s="766"/>
      <c r="E67" s="768"/>
      <c r="F67" s="769"/>
      <c r="G67" s="769"/>
    </row>
    <row r="68" spans="1:7" ht="15.75" customHeight="1">
      <c r="A68" s="770"/>
      <c r="B68" s="770"/>
      <c r="C68" s="771" t="s">
        <v>801</v>
      </c>
      <c r="D68" s="770"/>
      <c r="E68" s="772"/>
      <c r="F68" s="551"/>
      <c r="G68" s="551"/>
    </row>
    <row r="69" spans="1:7" ht="45.75" customHeight="1">
      <c r="A69" s="739" t="s">
        <v>273</v>
      </c>
      <c r="B69" s="740" t="s">
        <v>116</v>
      </c>
      <c r="C69" s="741" t="s">
        <v>117</v>
      </c>
      <c r="D69" s="549" t="s">
        <v>17</v>
      </c>
      <c r="E69" s="742" t="s">
        <v>17</v>
      </c>
      <c r="F69" s="743" t="s">
        <v>17</v>
      </c>
      <c r="G69" s="744">
        <f>SUM(G70:G87)</f>
        <v>0</v>
      </c>
    </row>
    <row r="70" spans="1:7" ht="15.75" customHeight="1">
      <c r="A70" s="763" t="s">
        <v>274</v>
      </c>
      <c r="B70" s="763"/>
      <c r="C70" s="764" t="s">
        <v>816</v>
      </c>
      <c r="D70" s="763" t="s">
        <v>257</v>
      </c>
      <c r="E70" s="765">
        <v>2156.64</v>
      </c>
      <c r="F70" s="728">
        <v>0</v>
      </c>
      <c r="G70" s="728">
        <f t="shared" ref="G70:G87" si="4">ROUND(E70*F70,2)</f>
        <v>0</v>
      </c>
    </row>
    <row r="71" spans="1:7" ht="15.75" customHeight="1">
      <c r="A71" s="766"/>
      <c r="B71" s="766"/>
      <c r="C71" s="767" t="s">
        <v>788</v>
      </c>
      <c r="D71" s="766"/>
      <c r="E71" s="768"/>
      <c r="F71" s="769"/>
      <c r="G71" s="769"/>
    </row>
    <row r="72" spans="1:7" ht="15.75" customHeight="1">
      <c r="A72" s="766"/>
      <c r="B72" s="766"/>
      <c r="C72" s="767" t="s">
        <v>786</v>
      </c>
      <c r="D72" s="766"/>
      <c r="E72" s="768"/>
      <c r="F72" s="769"/>
      <c r="G72" s="769"/>
    </row>
    <row r="73" spans="1:7" ht="15.75" customHeight="1">
      <c r="A73" s="766"/>
      <c r="B73" s="766"/>
      <c r="C73" s="767" t="s">
        <v>789</v>
      </c>
      <c r="D73" s="766"/>
      <c r="E73" s="768"/>
      <c r="F73" s="769"/>
      <c r="G73" s="769"/>
    </row>
    <row r="74" spans="1:7" ht="15.75" customHeight="1">
      <c r="A74" s="766"/>
      <c r="B74" s="766"/>
      <c r="C74" s="767" t="s">
        <v>790</v>
      </c>
      <c r="D74" s="766"/>
      <c r="E74" s="768"/>
      <c r="F74" s="769"/>
      <c r="G74" s="769"/>
    </row>
    <row r="75" spans="1:7" ht="15.75" customHeight="1">
      <c r="A75" s="770"/>
      <c r="B75" s="770"/>
      <c r="C75" s="771" t="s">
        <v>791</v>
      </c>
      <c r="D75" s="770"/>
      <c r="E75" s="772"/>
      <c r="F75" s="769"/>
      <c r="G75" s="769"/>
    </row>
    <row r="76" spans="1:7" ht="15" customHeight="1">
      <c r="A76" s="676" t="s">
        <v>275</v>
      </c>
      <c r="B76" s="549"/>
      <c r="C76" s="677" t="s">
        <v>817</v>
      </c>
      <c r="D76" s="549" t="s">
        <v>257</v>
      </c>
      <c r="E76" s="773">
        <v>1136.99</v>
      </c>
      <c r="F76" s="728">
        <v>0</v>
      </c>
      <c r="G76" s="728">
        <f t="shared" si="4"/>
        <v>0</v>
      </c>
    </row>
    <row r="77" spans="1:7" ht="15" customHeight="1">
      <c r="A77" s="676"/>
      <c r="B77" s="549"/>
      <c r="C77" s="677" t="s">
        <v>792</v>
      </c>
      <c r="D77" s="549"/>
      <c r="E77" s="773"/>
      <c r="F77" s="769"/>
      <c r="G77" s="769"/>
    </row>
    <row r="78" spans="1:7" ht="15" customHeight="1">
      <c r="A78" s="676"/>
      <c r="B78" s="549"/>
      <c r="C78" s="677" t="s">
        <v>793</v>
      </c>
      <c r="D78" s="549"/>
      <c r="E78" s="773"/>
      <c r="F78" s="769"/>
      <c r="G78" s="769"/>
    </row>
    <row r="79" spans="1:7" ht="15" customHeight="1">
      <c r="A79" s="676"/>
      <c r="B79" s="549"/>
      <c r="C79" s="677" t="s">
        <v>798</v>
      </c>
      <c r="D79" s="549"/>
      <c r="E79" s="773"/>
      <c r="F79" s="769"/>
      <c r="G79" s="769"/>
    </row>
    <row r="80" spans="1:7" ht="15" customHeight="1">
      <c r="A80" s="676"/>
      <c r="B80" s="549"/>
      <c r="C80" s="677" t="s">
        <v>799</v>
      </c>
      <c r="D80" s="549"/>
      <c r="E80" s="773"/>
      <c r="F80" s="769"/>
      <c r="G80" s="769"/>
    </row>
    <row r="81" spans="1:9" ht="15" customHeight="1">
      <c r="A81" s="763" t="s">
        <v>276</v>
      </c>
      <c r="B81" s="763"/>
      <c r="C81" s="764" t="s">
        <v>818</v>
      </c>
      <c r="D81" s="763" t="s">
        <v>257</v>
      </c>
      <c r="E81" s="765">
        <v>1779.8</v>
      </c>
      <c r="F81" s="728">
        <v>0</v>
      </c>
      <c r="G81" s="728">
        <f t="shared" si="4"/>
        <v>0</v>
      </c>
    </row>
    <row r="82" spans="1:9" ht="15" customHeight="1">
      <c r="A82" s="770"/>
      <c r="B82" s="770"/>
      <c r="C82" s="771" t="s">
        <v>808</v>
      </c>
      <c r="D82" s="770"/>
      <c r="E82" s="772"/>
      <c r="F82" s="551"/>
      <c r="G82" s="551"/>
    </row>
    <row r="83" spans="1:9" ht="15" customHeight="1">
      <c r="A83" s="766" t="s">
        <v>277</v>
      </c>
      <c r="B83" s="766"/>
      <c r="C83" s="767" t="s">
        <v>819</v>
      </c>
      <c r="D83" s="766" t="s">
        <v>257</v>
      </c>
      <c r="E83" s="768">
        <v>232.5</v>
      </c>
      <c r="F83" s="769">
        <v>0</v>
      </c>
      <c r="G83" s="769">
        <f t="shared" si="4"/>
        <v>0</v>
      </c>
    </row>
    <row r="84" spans="1:9" ht="15" customHeight="1">
      <c r="A84" s="766"/>
      <c r="B84" s="766"/>
      <c r="C84" s="767" t="s">
        <v>795</v>
      </c>
      <c r="D84" s="766"/>
      <c r="E84" s="768"/>
      <c r="F84" s="769"/>
      <c r="G84" s="769"/>
    </row>
    <row r="85" spans="1:9" ht="15" customHeight="1">
      <c r="A85" s="766"/>
      <c r="B85" s="766"/>
      <c r="C85" s="767" t="s">
        <v>796</v>
      </c>
      <c r="D85" s="766"/>
      <c r="E85" s="768"/>
      <c r="F85" s="769"/>
      <c r="G85" s="769"/>
    </row>
    <row r="86" spans="1:9" ht="15" customHeight="1">
      <c r="A86" s="770"/>
      <c r="B86" s="770"/>
      <c r="C86" s="771" t="s">
        <v>797</v>
      </c>
      <c r="D86" s="770"/>
      <c r="E86" s="772"/>
      <c r="F86" s="551"/>
      <c r="G86" s="551"/>
    </row>
    <row r="87" spans="1:9" ht="15.75" customHeight="1">
      <c r="A87" s="676" t="s">
        <v>278</v>
      </c>
      <c r="B87" s="549"/>
      <c r="C87" s="677" t="s">
        <v>820</v>
      </c>
      <c r="D87" s="549" t="s">
        <v>257</v>
      </c>
      <c r="E87" s="550">
        <v>1779.8</v>
      </c>
      <c r="F87" s="551">
        <v>0</v>
      </c>
      <c r="G87" s="551">
        <f t="shared" si="4"/>
        <v>0</v>
      </c>
      <c r="H87" s="501"/>
      <c r="I87" s="501"/>
    </row>
    <row r="88" spans="1:9" ht="49.5" customHeight="1">
      <c r="A88" s="689" t="s">
        <v>279</v>
      </c>
      <c r="B88" s="696" t="s">
        <v>118</v>
      </c>
      <c r="C88" s="715" t="s">
        <v>119</v>
      </c>
      <c r="D88" s="712" t="s">
        <v>17</v>
      </c>
      <c r="E88" s="717" t="s">
        <v>17</v>
      </c>
      <c r="F88" s="700" t="s">
        <v>17</v>
      </c>
      <c r="G88" s="701">
        <f>SUM(G89:G91)</f>
        <v>0</v>
      </c>
    </row>
    <row r="89" spans="1:9" ht="15" customHeight="1">
      <c r="A89" s="719" t="s">
        <v>280</v>
      </c>
      <c r="B89" s="698"/>
      <c r="C89" s="720" t="s">
        <v>811</v>
      </c>
      <c r="D89" s="698" t="s">
        <v>257</v>
      </c>
      <c r="E89" s="721">
        <v>129.69999999999999</v>
      </c>
      <c r="F89" s="489">
        <v>0</v>
      </c>
      <c r="G89" s="489">
        <f>ROUND(E89*F89,2)</f>
        <v>0</v>
      </c>
    </row>
    <row r="90" spans="1:9" ht="15" customHeight="1">
      <c r="A90" s="719" t="s">
        <v>281</v>
      </c>
      <c r="B90" s="698"/>
      <c r="C90" s="720" t="s">
        <v>734</v>
      </c>
      <c r="D90" s="698" t="s">
        <v>283</v>
      </c>
      <c r="E90" s="721">
        <v>3.64</v>
      </c>
      <c r="F90" s="489">
        <v>0</v>
      </c>
      <c r="G90" s="489">
        <f>ROUND(E90*F90,2)</f>
        <v>0</v>
      </c>
    </row>
    <row r="91" spans="1:9" ht="15.75" customHeight="1">
      <c r="A91" s="719" t="s">
        <v>282</v>
      </c>
      <c r="B91" s="698"/>
      <c r="C91" s="720" t="s">
        <v>735</v>
      </c>
      <c r="D91" s="698" t="s">
        <v>283</v>
      </c>
      <c r="E91" s="721">
        <v>23.05</v>
      </c>
      <c r="F91" s="489">
        <v>0</v>
      </c>
      <c r="G91" s="489">
        <f>ROUND(E91*F91,2)</f>
        <v>0</v>
      </c>
    </row>
    <row r="92" spans="1:9" ht="47.25" customHeight="1">
      <c r="A92" s="707" t="s">
        <v>284</v>
      </c>
      <c r="B92" s="761" t="s">
        <v>120</v>
      </c>
      <c r="C92" s="697" t="s">
        <v>121</v>
      </c>
      <c r="D92" s="698" t="s">
        <v>17</v>
      </c>
      <c r="E92" s="699" t="s">
        <v>17</v>
      </c>
      <c r="F92" s="700" t="s">
        <v>17</v>
      </c>
      <c r="G92" s="701">
        <f>SUM(G93)</f>
        <v>0</v>
      </c>
    </row>
    <row r="93" spans="1:9" ht="15" customHeight="1">
      <c r="A93" s="760" t="s">
        <v>285</v>
      </c>
      <c r="B93" s="722"/>
      <c r="C93" s="724" t="s">
        <v>143</v>
      </c>
      <c r="D93" s="722" t="s">
        <v>257</v>
      </c>
      <c r="E93" s="723">
        <v>1676.9</v>
      </c>
      <c r="F93" s="489">
        <v>0</v>
      </c>
      <c r="G93" s="489">
        <f>ROUND(E93*F93,2)</f>
        <v>0</v>
      </c>
    </row>
    <row r="94" spans="1:9" ht="45.75" customHeight="1">
      <c r="A94" s="746" t="s">
        <v>286</v>
      </c>
      <c r="B94" s="774" t="s">
        <v>122</v>
      </c>
      <c r="C94" s="708" t="s">
        <v>144</v>
      </c>
      <c r="D94" s="549" t="s">
        <v>17</v>
      </c>
      <c r="E94" s="742" t="s">
        <v>17</v>
      </c>
      <c r="F94" s="700" t="s">
        <v>17</v>
      </c>
      <c r="G94" s="701">
        <f>SUM(G95)</f>
        <v>0</v>
      </c>
    </row>
    <row r="95" spans="1:9" ht="15.75" customHeight="1">
      <c r="A95" s="719" t="s">
        <v>287</v>
      </c>
      <c r="B95" s="761"/>
      <c r="C95" s="725" t="s">
        <v>145</v>
      </c>
      <c r="D95" s="705" t="s">
        <v>84</v>
      </c>
      <c r="E95" s="706">
        <v>907.24</v>
      </c>
      <c r="F95" s="489">
        <v>0</v>
      </c>
      <c r="G95" s="489">
        <f>ROUND(E95*F95,2)</f>
        <v>0</v>
      </c>
    </row>
    <row r="96" spans="1:9" ht="15" customHeight="1">
      <c r="A96" s="707" t="s">
        <v>28</v>
      </c>
      <c r="B96" s="775" t="s">
        <v>123</v>
      </c>
      <c r="C96" s="776" t="s">
        <v>12</v>
      </c>
      <c r="D96" s="749" t="s">
        <v>17</v>
      </c>
      <c r="E96" s="710" t="s">
        <v>17</v>
      </c>
      <c r="F96" s="694" t="s">
        <v>17</v>
      </c>
      <c r="G96" s="695">
        <f>G97+G99+G103+G105+G117</f>
        <v>0</v>
      </c>
    </row>
    <row r="97" spans="1:9" ht="43.5" customHeight="1">
      <c r="A97" s="732" t="s">
        <v>290</v>
      </c>
      <c r="B97" s="733" t="s">
        <v>500</v>
      </c>
      <c r="C97" s="734" t="s">
        <v>146</v>
      </c>
      <c r="D97" s="777" t="s">
        <v>17</v>
      </c>
      <c r="E97" s="742" t="s">
        <v>17</v>
      </c>
      <c r="F97" s="700" t="s">
        <v>17</v>
      </c>
      <c r="G97" s="701">
        <f>G98</f>
        <v>0</v>
      </c>
    </row>
    <row r="98" spans="1:9" ht="25.5" customHeight="1">
      <c r="A98" s="705" t="s">
        <v>291</v>
      </c>
      <c r="B98" s="778"/>
      <c r="C98" s="779" t="s">
        <v>302</v>
      </c>
      <c r="D98" s="780" t="s">
        <v>257</v>
      </c>
      <c r="E98" s="723">
        <v>139.69999999999999</v>
      </c>
      <c r="F98" s="489">
        <v>0</v>
      </c>
      <c r="G98" s="489">
        <f>ROUND(E98*F98,2)</f>
        <v>0</v>
      </c>
    </row>
    <row r="99" spans="1:9" ht="45">
      <c r="A99" s="781" t="s">
        <v>292</v>
      </c>
      <c r="B99" s="733" t="s">
        <v>124</v>
      </c>
      <c r="C99" s="782" t="s">
        <v>125</v>
      </c>
      <c r="D99" s="777" t="s">
        <v>17</v>
      </c>
      <c r="E99" s="742" t="s">
        <v>17</v>
      </c>
      <c r="F99" s="700" t="s">
        <v>17</v>
      </c>
      <c r="G99" s="701">
        <f>G100+G101+G102</f>
        <v>0</v>
      </c>
    </row>
    <row r="100" spans="1:9" ht="16.5">
      <c r="A100" s="705" t="s">
        <v>293</v>
      </c>
      <c r="B100" s="705"/>
      <c r="C100" s="783" t="s">
        <v>288</v>
      </c>
      <c r="D100" s="705" t="s">
        <v>257</v>
      </c>
      <c r="E100" s="738">
        <v>7063.4</v>
      </c>
      <c r="F100" s="489">
        <v>0</v>
      </c>
      <c r="G100" s="489">
        <f>ROUND(E100*F100,2)</f>
        <v>0</v>
      </c>
    </row>
    <row r="101" spans="1:9" ht="16.5">
      <c r="A101" s="705" t="s">
        <v>303</v>
      </c>
      <c r="B101" s="705"/>
      <c r="C101" s="783" t="s">
        <v>147</v>
      </c>
      <c r="D101" s="705" t="s">
        <v>257</v>
      </c>
      <c r="E101" s="738">
        <v>668.45</v>
      </c>
      <c r="F101" s="489">
        <v>0</v>
      </c>
      <c r="G101" s="489">
        <f>ROUND(E101*F101,2)</f>
        <v>0</v>
      </c>
    </row>
    <row r="102" spans="1:9" ht="16.5">
      <c r="A102" s="784" t="s">
        <v>304</v>
      </c>
      <c r="B102" s="785"/>
      <c r="C102" s="786" t="s">
        <v>289</v>
      </c>
      <c r="D102" s="705" t="s">
        <v>257</v>
      </c>
      <c r="E102" s="738">
        <v>1676.9</v>
      </c>
      <c r="F102" s="489">
        <v>0</v>
      </c>
      <c r="G102" s="489">
        <f>ROUND(E102*F102,2)</f>
        <v>0</v>
      </c>
    </row>
    <row r="103" spans="1:9" ht="45">
      <c r="A103" s="787" t="s">
        <v>296</v>
      </c>
      <c r="B103" s="785" t="s">
        <v>126</v>
      </c>
      <c r="C103" s="788" t="s">
        <v>127</v>
      </c>
      <c r="D103" s="709" t="s">
        <v>17</v>
      </c>
      <c r="E103" s="710" t="s">
        <v>17</v>
      </c>
      <c r="F103" s="700" t="s">
        <v>17</v>
      </c>
      <c r="G103" s="701">
        <f>G104</f>
        <v>0</v>
      </c>
    </row>
    <row r="104" spans="1:9" ht="28.5">
      <c r="A104" s="711" t="s">
        <v>297</v>
      </c>
      <c r="B104" s="789"/>
      <c r="C104" s="790" t="s">
        <v>301</v>
      </c>
      <c r="D104" s="705" t="s">
        <v>257</v>
      </c>
      <c r="E104" s="738">
        <v>5386.5</v>
      </c>
      <c r="F104" s="489">
        <v>0</v>
      </c>
      <c r="G104" s="489">
        <f>ROUND(E104*F104,2)</f>
        <v>0</v>
      </c>
    </row>
    <row r="105" spans="1:9" ht="45">
      <c r="A105" s="791" t="s">
        <v>299</v>
      </c>
      <c r="B105" s="792" t="s">
        <v>305</v>
      </c>
      <c r="C105" s="697" t="s">
        <v>148</v>
      </c>
      <c r="D105" s="698" t="s">
        <v>17</v>
      </c>
      <c r="E105" s="699" t="s">
        <v>17</v>
      </c>
      <c r="F105" s="700" t="s">
        <v>17</v>
      </c>
      <c r="G105" s="762">
        <f>SUM(G106:G116)</f>
        <v>0</v>
      </c>
      <c r="I105" s="501"/>
    </row>
    <row r="106" spans="1:9" ht="15" customHeight="1">
      <c r="A106" s="763" t="s">
        <v>300</v>
      </c>
      <c r="B106" s="763"/>
      <c r="C106" s="764" t="s">
        <v>294</v>
      </c>
      <c r="D106" s="763" t="s">
        <v>257</v>
      </c>
      <c r="E106" s="765">
        <v>1668.03</v>
      </c>
      <c r="F106" s="728">
        <v>0</v>
      </c>
      <c r="G106" s="728">
        <f>ROUND(E106*F106,2)</f>
        <v>0</v>
      </c>
    </row>
    <row r="107" spans="1:9" ht="15" customHeight="1">
      <c r="A107" s="766"/>
      <c r="B107" s="766"/>
      <c r="C107" s="767" t="s">
        <v>787</v>
      </c>
      <c r="D107" s="766"/>
      <c r="E107" s="768"/>
      <c r="F107" s="769"/>
      <c r="G107" s="769"/>
    </row>
    <row r="108" spans="1:9" ht="15" customHeight="1">
      <c r="A108" s="766"/>
      <c r="B108" s="766"/>
      <c r="C108" s="767" t="s">
        <v>804</v>
      </c>
      <c r="D108" s="766"/>
      <c r="E108" s="768"/>
      <c r="F108" s="769"/>
      <c r="G108" s="769"/>
    </row>
    <row r="109" spans="1:9" ht="15" customHeight="1">
      <c r="A109" s="770"/>
      <c r="B109" s="770"/>
      <c r="C109" s="771" t="s">
        <v>794</v>
      </c>
      <c r="D109" s="770"/>
      <c r="E109" s="772"/>
      <c r="F109" s="551"/>
      <c r="G109" s="551"/>
    </row>
    <row r="110" spans="1:9" ht="15.75" customHeight="1">
      <c r="A110" s="766" t="s">
        <v>306</v>
      </c>
      <c r="B110" s="766"/>
      <c r="C110" s="767" t="s">
        <v>781</v>
      </c>
      <c r="D110" s="766" t="s">
        <v>257</v>
      </c>
      <c r="E110" s="768">
        <v>199.5</v>
      </c>
      <c r="F110" s="769">
        <v>0</v>
      </c>
      <c r="G110" s="769">
        <f>ROUND(E110*F110,2)</f>
        <v>0</v>
      </c>
    </row>
    <row r="111" spans="1:9" ht="15.75" customHeight="1">
      <c r="A111" s="766"/>
      <c r="B111" s="766"/>
      <c r="C111" s="767" t="s">
        <v>782</v>
      </c>
      <c r="D111" s="766"/>
      <c r="E111" s="768"/>
      <c r="F111" s="769"/>
      <c r="G111" s="769"/>
    </row>
    <row r="112" spans="1:9" ht="15" customHeight="1">
      <c r="A112" s="763" t="s">
        <v>307</v>
      </c>
      <c r="B112" s="763"/>
      <c r="C112" s="764" t="s">
        <v>295</v>
      </c>
      <c r="D112" s="763" t="s">
        <v>257</v>
      </c>
      <c r="E112" s="765">
        <v>329.94</v>
      </c>
      <c r="F112" s="728">
        <v>0</v>
      </c>
      <c r="G112" s="728">
        <f>ROUND(E112*F112,2)</f>
        <v>0</v>
      </c>
    </row>
    <row r="113" spans="1:233" ht="15" customHeight="1">
      <c r="A113" s="770"/>
      <c r="B113" s="770"/>
      <c r="C113" s="771" t="s">
        <v>783</v>
      </c>
      <c r="D113" s="770"/>
      <c r="E113" s="772"/>
      <c r="F113" s="551"/>
      <c r="G113" s="551"/>
    </row>
    <row r="114" spans="1:233" ht="14.25" customHeight="1">
      <c r="A114" s="705" t="s">
        <v>308</v>
      </c>
      <c r="B114" s="778"/>
      <c r="C114" s="704" t="s">
        <v>812</v>
      </c>
      <c r="D114" s="705" t="s">
        <v>257</v>
      </c>
      <c r="E114" s="738">
        <v>9.65</v>
      </c>
      <c r="F114" s="489">
        <v>0</v>
      </c>
      <c r="G114" s="489">
        <f>ROUND(E114*F114,2)</f>
        <v>0</v>
      </c>
    </row>
    <row r="115" spans="1:233" ht="14.25" customHeight="1">
      <c r="A115" s="763" t="s">
        <v>309</v>
      </c>
      <c r="B115" s="763"/>
      <c r="C115" s="764" t="s">
        <v>784</v>
      </c>
      <c r="D115" s="763" t="s">
        <v>257</v>
      </c>
      <c r="E115" s="765">
        <v>460.41</v>
      </c>
      <c r="F115" s="728">
        <v>0</v>
      </c>
      <c r="G115" s="728">
        <f>ROUND(E115*F115,2)</f>
        <v>0</v>
      </c>
    </row>
    <row r="116" spans="1:233" ht="14.25" customHeight="1">
      <c r="A116" s="770"/>
      <c r="B116" s="793"/>
      <c r="C116" s="771" t="s">
        <v>785</v>
      </c>
      <c r="D116" s="770"/>
      <c r="E116" s="772"/>
      <c r="F116" s="551"/>
      <c r="G116" s="551"/>
    </row>
    <row r="117" spans="1:233" ht="45">
      <c r="A117" s="746" t="s">
        <v>310</v>
      </c>
      <c r="B117" s="794" t="s">
        <v>149</v>
      </c>
      <c r="C117" s="708" t="s">
        <v>150</v>
      </c>
      <c r="D117" s="749" t="s">
        <v>17</v>
      </c>
      <c r="E117" s="710" t="s">
        <v>17</v>
      </c>
      <c r="F117" s="750" t="s">
        <v>17</v>
      </c>
      <c r="G117" s="751">
        <f>G118</f>
        <v>0</v>
      </c>
    </row>
    <row r="118" spans="1:233" s="24" customFormat="1" ht="14.25">
      <c r="A118" s="795" t="s">
        <v>311</v>
      </c>
      <c r="B118" s="709"/>
      <c r="C118" s="724" t="s">
        <v>298</v>
      </c>
      <c r="D118" s="549" t="s">
        <v>18</v>
      </c>
      <c r="E118" s="550">
        <v>244</v>
      </c>
      <c r="F118" s="489">
        <v>0</v>
      </c>
      <c r="G118" s="489">
        <f>ROUND(E118*F118,2)</f>
        <v>0</v>
      </c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/>
      <c r="FU118" s="17"/>
      <c r="FV118" s="17"/>
      <c r="FW118" s="17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17"/>
      <c r="GM118" s="17"/>
      <c r="GN118" s="17"/>
      <c r="GO118" s="17"/>
      <c r="GP118" s="17"/>
      <c r="GQ118" s="17"/>
      <c r="GR118" s="17"/>
      <c r="GS118" s="17"/>
      <c r="GT118" s="17"/>
      <c r="GU118" s="17"/>
      <c r="GV118" s="17"/>
      <c r="GW118" s="17"/>
      <c r="GX118" s="17"/>
      <c r="GY118" s="17"/>
      <c r="GZ118" s="17"/>
      <c r="HA118" s="17"/>
      <c r="HB118" s="17"/>
      <c r="HC118" s="17"/>
      <c r="HD118" s="17"/>
      <c r="HE118" s="17"/>
      <c r="HF118" s="17"/>
      <c r="HG118" s="17"/>
      <c r="HH118" s="17"/>
      <c r="HI118" s="17"/>
      <c r="HJ118" s="17"/>
      <c r="HK118" s="17"/>
      <c r="HL118" s="17"/>
      <c r="HM118" s="17"/>
      <c r="HN118" s="17"/>
      <c r="HO118" s="17"/>
      <c r="HP118" s="17"/>
      <c r="HQ118" s="17"/>
      <c r="HR118" s="17"/>
      <c r="HS118" s="17"/>
      <c r="HT118" s="17"/>
      <c r="HU118" s="17"/>
      <c r="HV118" s="17"/>
      <c r="HW118" s="17"/>
      <c r="HX118" s="17"/>
      <c r="HY118" s="17"/>
    </row>
    <row r="119" spans="1:233" ht="30">
      <c r="A119" s="707" t="s">
        <v>29</v>
      </c>
      <c r="B119" s="761" t="s">
        <v>85</v>
      </c>
      <c r="C119" s="748" t="s">
        <v>87</v>
      </c>
      <c r="D119" s="712" t="s">
        <v>17</v>
      </c>
      <c r="E119" s="699" t="s">
        <v>17</v>
      </c>
      <c r="F119" s="700" t="s">
        <v>17</v>
      </c>
      <c r="G119" s="701">
        <f>G120</f>
        <v>0</v>
      </c>
    </row>
    <row r="120" spans="1:233" ht="48.75" customHeight="1">
      <c r="A120" s="796" t="s">
        <v>316</v>
      </c>
      <c r="B120" s="761" t="s">
        <v>152</v>
      </c>
      <c r="C120" s="797" t="s">
        <v>153</v>
      </c>
      <c r="D120" s="798" t="s">
        <v>17</v>
      </c>
      <c r="E120" s="759" t="s">
        <v>17</v>
      </c>
      <c r="F120" s="694" t="s">
        <v>17</v>
      </c>
      <c r="G120" s="695">
        <f>G121</f>
        <v>0</v>
      </c>
    </row>
    <row r="121" spans="1:233" ht="15" customHeight="1">
      <c r="A121" s="799" t="s">
        <v>317</v>
      </c>
      <c r="B121" s="798"/>
      <c r="C121" s="800" t="s">
        <v>742</v>
      </c>
      <c r="D121" s="698" t="s">
        <v>18</v>
      </c>
      <c r="E121" s="721">
        <v>147.5</v>
      </c>
      <c r="F121" s="489">
        <v>0</v>
      </c>
      <c r="G121" s="489">
        <f>ROUND(E121*F121,2)</f>
        <v>0</v>
      </c>
    </row>
    <row r="122" spans="1:233" ht="22.5" customHeight="1">
      <c r="A122" s="707" t="s">
        <v>30</v>
      </c>
      <c r="B122" s="761" t="s">
        <v>326</v>
      </c>
      <c r="C122" s="801" t="s">
        <v>13</v>
      </c>
      <c r="D122" s="775" t="s">
        <v>17</v>
      </c>
      <c r="E122" s="699" t="s">
        <v>17</v>
      </c>
      <c r="F122" s="700" t="s">
        <v>17</v>
      </c>
      <c r="G122" s="701">
        <f>G123+G128+G130</f>
        <v>0</v>
      </c>
    </row>
    <row r="123" spans="1:233" ht="49.5" customHeight="1">
      <c r="A123" s="707" t="s">
        <v>312</v>
      </c>
      <c r="B123" s="761" t="s">
        <v>327</v>
      </c>
      <c r="C123" s="697" t="s">
        <v>129</v>
      </c>
      <c r="D123" s="712" t="s">
        <v>17</v>
      </c>
      <c r="E123" s="717" t="s">
        <v>17</v>
      </c>
      <c r="F123" s="700" t="s">
        <v>17</v>
      </c>
      <c r="G123" s="701">
        <f>SUM(G124:G127)</f>
        <v>0</v>
      </c>
    </row>
    <row r="124" spans="1:233" ht="30.75" customHeight="1">
      <c r="A124" s="760" t="s">
        <v>313</v>
      </c>
      <c r="B124" s="722"/>
      <c r="C124" s="802" t="s">
        <v>154</v>
      </c>
      <c r="D124" s="722" t="s">
        <v>18</v>
      </c>
      <c r="E124" s="723">
        <v>1468.45</v>
      </c>
      <c r="F124" s="489">
        <v>0</v>
      </c>
      <c r="G124" s="489">
        <f>ROUND(E124*F124,2)</f>
        <v>0</v>
      </c>
    </row>
    <row r="125" spans="1:233" ht="28.5" customHeight="1">
      <c r="A125" s="799" t="s">
        <v>314</v>
      </c>
      <c r="B125" s="798"/>
      <c r="C125" s="803" t="s">
        <v>155</v>
      </c>
      <c r="D125" s="798" t="s">
        <v>18</v>
      </c>
      <c r="E125" s="804">
        <v>189</v>
      </c>
      <c r="F125" s="489">
        <v>0</v>
      </c>
      <c r="G125" s="489">
        <f>ROUND(E125*F125,2)</f>
        <v>0</v>
      </c>
    </row>
    <row r="126" spans="1:233" ht="28.5">
      <c r="A126" s="719" t="s">
        <v>315</v>
      </c>
      <c r="B126" s="698"/>
      <c r="C126" s="805" t="s">
        <v>156</v>
      </c>
      <c r="D126" s="698" t="s">
        <v>18</v>
      </c>
      <c r="E126" s="721">
        <v>94</v>
      </c>
      <c r="F126" s="489">
        <v>0</v>
      </c>
      <c r="G126" s="489">
        <f>ROUND(E126*F126,2)</f>
        <v>0</v>
      </c>
    </row>
    <row r="127" spans="1:233" ht="28.5">
      <c r="A127" s="719" t="s">
        <v>328</v>
      </c>
      <c r="B127" s="806"/>
      <c r="C127" s="802" t="s">
        <v>157</v>
      </c>
      <c r="D127" s="698" t="s">
        <v>18</v>
      </c>
      <c r="E127" s="721">
        <v>356</v>
      </c>
      <c r="F127" s="489">
        <v>0</v>
      </c>
      <c r="G127" s="489">
        <f>ROUND(E127*F127,2)</f>
        <v>0</v>
      </c>
    </row>
    <row r="128" spans="1:233" ht="45">
      <c r="A128" s="732" t="s">
        <v>330</v>
      </c>
      <c r="B128" s="733" t="s">
        <v>130</v>
      </c>
      <c r="C128" s="807" t="s">
        <v>158</v>
      </c>
      <c r="D128" s="712" t="s">
        <v>17</v>
      </c>
      <c r="E128" s="717" t="s">
        <v>17</v>
      </c>
      <c r="F128" s="700" t="s">
        <v>17</v>
      </c>
      <c r="G128" s="701">
        <f>G129</f>
        <v>0</v>
      </c>
    </row>
    <row r="129" spans="1:233" ht="16.5">
      <c r="A129" s="795" t="s">
        <v>331</v>
      </c>
      <c r="B129" s="774"/>
      <c r="C129" s="724" t="s">
        <v>329</v>
      </c>
      <c r="D129" s="705" t="s">
        <v>257</v>
      </c>
      <c r="E129" s="738">
        <v>18.2</v>
      </c>
      <c r="F129" s="489">
        <v>0</v>
      </c>
      <c r="G129" s="489">
        <f>ROUND(E129*F129,2)</f>
        <v>0</v>
      </c>
    </row>
    <row r="130" spans="1:233" ht="45">
      <c r="A130" s="746" t="s">
        <v>332</v>
      </c>
      <c r="B130" s="774" t="s">
        <v>131</v>
      </c>
      <c r="C130" s="708" t="s">
        <v>132</v>
      </c>
      <c r="D130" s="712" t="s">
        <v>17</v>
      </c>
      <c r="E130" s="717" t="s">
        <v>17</v>
      </c>
      <c r="F130" s="700" t="s">
        <v>17</v>
      </c>
      <c r="G130" s="701">
        <f>G131</f>
        <v>0</v>
      </c>
    </row>
    <row r="131" spans="1:233" ht="28.5">
      <c r="A131" s="799" t="s">
        <v>333</v>
      </c>
      <c r="B131" s="798"/>
      <c r="C131" s="803" t="s">
        <v>159</v>
      </c>
      <c r="D131" s="712" t="s">
        <v>18</v>
      </c>
      <c r="E131" s="714">
        <v>1894.05</v>
      </c>
      <c r="F131" s="489">
        <v>0</v>
      </c>
      <c r="G131" s="489">
        <f>ROUND(E131*F131,2)</f>
        <v>0</v>
      </c>
    </row>
    <row r="132" spans="1:233" ht="33" customHeight="1">
      <c r="A132" s="707" t="s">
        <v>31</v>
      </c>
      <c r="B132" s="761" t="s">
        <v>334</v>
      </c>
      <c r="C132" s="757" t="s">
        <v>10</v>
      </c>
      <c r="D132" s="712" t="s">
        <v>17</v>
      </c>
      <c r="E132" s="808" t="s">
        <v>17</v>
      </c>
      <c r="F132" s="700" t="s">
        <v>17</v>
      </c>
      <c r="G132" s="701">
        <f>G133</f>
        <v>0</v>
      </c>
    </row>
    <row r="133" spans="1:233" ht="30">
      <c r="A133" s="707" t="s">
        <v>336</v>
      </c>
      <c r="B133" s="698"/>
      <c r="C133" s="809" t="s">
        <v>341</v>
      </c>
      <c r="D133" s="698" t="s">
        <v>17</v>
      </c>
      <c r="E133" s="699" t="s">
        <v>17</v>
      </c>
      <c r="F133" s="700" t="s">
        <v>17</v>
      </c>
      <c r="G133" s="762">
        <f>G134</f>
        <v>0</v>
      </c>
    </row>
    <row r="134" spans="1:233" ht="16.5">
      <c r="A134" s="705" t="s">
        <v>337</v>
      </c>
      <c r="B134" s="705"/>
      <c r="C134" s="704" t="s">
        <v>342</v>
      </c>
      <c r="D134" s="705" t="s">
        <v>257</v>
      </c>
      <c r="E134" s="738">
        <v>5084.25</v>
      </c>
      <c r="F134" s="489">
        <v>0</v>
      </c>
      <c r="G134" s="489">
        <f>ROUND(E134*F134,2)</f>
        <v>0</v>
      </c>
    </row>
    <row r="135" spans="1:233" ht="30">
      <c r="A135" s="739" t="s">
        <v>35</v>
      </c>
      <c r="B135" s="810" t="s">
        <v>160</v>
      </c>
      <c r="C135" s="811" t="s">
        <v>6</v>
      </c>
      <c r="D135" s="812" t="s">
        <v>17</v>
      </c>
      <c r="E135" s="813" t="s">
        <v>17</v>
      </c>
      <c r="F135" s="743" t="s">
        <v>17</v>
      </c>
      <c r="G135" s="744">
        <f>SUM(G136)</f>
        <v>0</v>
      </c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  <c r="GZ135" s="22"/>
      <c r="HA135" s="22"/>
      <c r="HB135" s="22"/>
      <c r="HC135" s="22"/>
      <c r="HD135" s="22"/>
      <c r="HE135" s="22"/>
      <c r="HF135" s="22"/>
      <c r="HG135" s="22"/>
      <c r="HH135" s="22"/>
      <c r="HI135" s="22"/>
      <c r="HJ135" s="22"/>
      <c r="HK135" s="22"/>
      <c r="HL135" s="22"/>
      <c r="HM135" s="22"/>
      <c r="HN135" s="22"/>
      <c r="HO135" s="22"/>
      <c r="HP135" s="22"/>
      <c r="HQ135" s="22"/>
      <c r="HR135" s="22"/>
      <c r="HS135" s="22"/>
      <c r="HT135" s="22"/>
      <c r="HU135" s="22"/>
      <c r="HV135" s="22"/>
      <c r="HW135" s="22"/>
      <c r="HX135" s="22"/>
      <c r="HY135" s="22"/>
    </row>
    <row r="136" spans="1:233" ht="45">
      <c r="A136" s="732" t="s">
        <v>344</v>
      </c>
      <c r="B136" s="814"/>
      <c r="C136" s="815" t="s">
        <v>821</v>
      </c>
      <c r="D136" s="698" t="s">
        <v>17</v>
      </c>
      <c r="E136" s="699" t="s">
        <v>17</v>
      </c>
      <c r="F136" s="700" t="s">
        <v>17</v>
      </c>
      <c r="G136" s="762">
        <f>G137</f>
        <v>0</v>
      </c>
    </row>
    <row r="137" spans="1:233" ht="28.5">
      <c r="A137" s="816" t="s">
        <v>345</v>
      </c>
      <c r="B137" s="817"/>
      <c r="C137" s="818" t="s">
        <v>133</v>
      </c>
      <c r="D137" s="817" t="s">
        <v>81</v>
      </c>
      <c r="E137" s="738">
        <v>0.92</v>
      </c>
      <c r="F137" s="489">
        <v>0</v>
      </c>
      <c r="G137" s="489">
        <f>ROUND(E137*F137,2)</f>
        <v>0</v>
      </c>
    </row>
    <row r="138" spans="1:233" ht="20.100000000000001" customHeight="1">
      <c r="A138" s="819"/>
      <c r="B138" s="820"/>
      <c r="C138" s="821"/>
      <c r="D138" s="822" t="s">
        <v>22</v>
      </c>
      <c r="E138" s="822"/>
      <c r="F138" s="822"/>
      <c r="G138" s="823">
        <f>G135+G132+G122+G119+G96+G48+G43+G10</f>
        <v>0</v>
      </c>
    </row>
    <row r="139" spans="1:233" ht="15" customHeight="1">
      <c r="A139" s="819"/>
      <c r="B139" s="820"/>
      <c r="C139" s="824"/>
      <c r="D139" s="822" t="s">
        <v>24</v>
      </c>
      <c r="E139" s="822"/>
      <c r="F139" s="822"/>
      <c r="G139" s="823">
        <f>ROUND(0.23*G138,2)</f>
        <v>0</v>
      </c>
    </row>
    <row r="140" spans="1:233" ht="15" customHeight="1">
      <c r="A140" s="819"/>
      <c r="B140" s="820"/>
      <c r="C140" s="824"/>
      <c r="D140" s="822" t="s">
        <v>23</v>
      </c>
      <c r="E140" s="822"/>
      <c r="F140" s="822"/>
      <c r="G140" s="823">
        <f>G138+G139</f>
        <v>0</v>
      </c>
    </row>
    <row r="141" spans="1:233" ht="15.75">
      <c r="A141" s="26"/>
      <c r="B141" s="27"/>
      <c r="C141" s="28"/>
      <c r="D141" s="29"/>
      <c r="E141" s="30"/>
    </row>
    <row r="142" spans="1:233" ht="15.75">
      <c r="A142" s="26"/>
      <c r="B142" s="27"/>
      <c r="C142" s="28"/>
      <c r="D142" s="29"/>
      <c r="E142" s="30"/>
    </row>
    <row r="143" spans="1:233" ht="15.75">
      <c r="A143" s="26"/>
      <c r="B143" s="27"/>
      <c r="C143" s="28"/>
      <c r="D143" s="29"/>
      <c r="E143" s="30"/>
    </row>
    <row r="144" spans="1:233" ht="15.75">
      <c r="A144" s="26"/>
      <c r="B144" s="27"/>
      <c r="C144" s="28"/>
      <c r="D144" s="29"/>
      <c r="E144" s="30"/>
    </row>
    <row r="145" spans="1:7" ht="15.75">
      <c r="A145" s="26"/>
      <c r="B145" s="27"/>
      <c r="C145" s="28"/>
      <c r="D145" s="29"/>
      <c r="E145" s="30"/>
    </row>
    <row r="146" spans="1:7" ht="15.75">
      <c r="A146" s="26"/>
      <c r="B146" s="27"/>
      <c r="C146" s="28"/>
      <c r="D146" s="29"/>
      <c r="E146" s="30"/>
    </row>
    <row r="147" spans="1:7" ht="15.75">
      <c r="A147" s="26"/>
      <c r="B147" s="27"/>
      <c r="C147" s="28"/>
      <c r="D147" s="29"/>
      <c r="E147" s="30"/>
    </row>
    <row r="148" spans="1:7" ht="15.75">
      <c r="A148" s="26"/>
      <c r="B148" s="27"/>
      <c r="C148" s="28"/>
      <c r="D148" s="560" t="s">
        <v>247</v>
      </c>
      <c r="E148" s="561"/>
      <c r="F148" s="561"/>
      <c r="G148" s="561"/>
    </row>
    <row r="149" spans="1:7" ht="15.75">
      <c r="A149" s="26"/>
      <c r="B149" s="27"/>
      <c r="C149" s="154" t="s">
        <v>246</v>
      </c>
      <c r="D149" s="560" t="s">
        <v>53</v>
      </c>
      <c r="E149" s="561"/>
      <c r="F149" s="561"/>
      <c r="G149" s="561"/>
    </row>
    <row r="150" spans="1:7" ht="15.75">
      <c r="A150" s="26"/>
      <c r="B150" s="27"/>
      <c r="C150" s="154" t="s">
        <v>241</v>
      </c>
      <c r="D150" s="29"/>
      <c r="E150" s="30"/>
    </row>
    <row r="151" spans="1:7" ht="15.75">
      <c r="A151" s="26"/>
      <c r="B151" s="27"/>
      <c r="C151" s="28"/>
      <c r="D151" s="29"/>
      <c r="E151" s="30"/>
    </row>
    <row r="152" spans="1:7" ht="15.75">
      <c r="A152" s="26"/>
      <c r="B152" s="27"/>
      <c r="C152" s="28"/>
      <c r="D152" s="29"/>
      <c r="E152" s="30"/>
    </row>
    <row r="153" spans="1:7" ht="14.25" customHeight="1">
      <c r="A153" s="26"/>
      <c r="B153" s="27"/>
      <c r="C153" s="28"/>
      <c r="D153" s="29"/>
      <c r="E153" s="30"/>
    </row>
    <row r="154" spans="1:7" ht="15.75">
      <c r="A154" s="26"/>
      <c r="B154" s="27"/>
      <c r="C154" s="28"/>
      <c r="D154" s="29"/>
      <c r="E154" s="30"/>
    </row>
    <row r="155" spans="1:7" ht="15.75">
      <c r="A155" s="26"/>
      <c r="B155" s="27"/>
      <c r="C155" s="28"/>
      <c r="D155" s="29"/>
      <c r="E155" s="30"/>
    </row>
    <row r="156" spans="1:7" ht="15.75">
      <c r="A156" s="26"/>
      <c r="B156" s="27"/>
      <c r="C156" s="28"/>
      <c r="D156" s="29"/>
      <c r="E156" s="30"/>
    </row>
    <row r="157" spans="1:7" ht="15.75">
      <c r="A157" s="26"/>
      <c r="B157" s="27"/>
      <c r="C157" s="28"/>
      <c r="D157" s="29"/>
      <c r="E157" s="30"/>
    </row>
    <row r="158" spans="1:7" ht="15.75">
      <c r="A158" s="26"/>
      <c r="B158" s="27"/>
      <c r="C158" s="28"/>
      <c r="D158" s="29"/>
      <c r="E158" s="30"/>
    </row>
    <row r="159" spans="1:7" ht="15.75">
      <c r="A159" s="26"/>
      <c r="B159" s="27"/>
      <c r="C159" s="28"/>
      <c r="D159" s="29"/>
      <c r="E159" s="30"/>
    </row>
    <row r="160" spans="1:7" ht="15.75">
      <c r="A160" s="26"/>
      <c r="B160" s="27"/>
      <c r="C160" s="28"/>
      <c r="D160" s="29"/>
      <c r="E160" s="30"/>
    </row>
    <row r="161" spans="1:5" ht="15.75">
      <c r="A161" s="26"/>
      <c r="B161" s="27"/>
      <c r="C161" s="28"/>
      <c r="D161" s="29"/>
      <c r="E161" s="30"/>
    </row>
    <row r="162" spans="1:5" ht="15.75">
      <c r="A162" s="26"/>
      <c r="B162" s="27"/>
      <c r="C162" s="28"/>
      <c r="D162" s="29"/>
      <c r="E162" s="30"/>
    </row>
    <row r="163" spans="1:5" ht="15.75">
      <c r="A163" s="26"/>
      <c r="B163" s="27"/>
      <c r="C163" s="28"/>
      <c r="D163" s="29"/>
      <c r="E163" s="30"/>
    </row>
    <row r="164" spans="1:5" ht="15.75">
      <c r="A164" s="26"/>
      <c r="B164" s="27"/>
      <c r="C164" s="28"/>
      <c r="D164" s="29"/>
      <c r="E164" s="30"/>
    </row>
    <row r="165" spans="1:5" ht="75" customHeight="1">
      <c r="A165" s="26"/>
      <c r="B165" s="27"/>
      <c r="C165" s="28"/>
      <c r="D165" s="29"/>
      <c r="E165" s="30"/>
    </row>
    <row r="166" spans="1:5" ht="15.75">
      <c r="A166" s="26"/>
      <c r="B166" s="27"/>
      <c r="C166" s="28"/>
      <c r="D166" s="29"/>
      <c r="E166" s="30"/>
    </row>
    <row r="167" spans="1:5" ht="15.75">
      <c r="A167" s="26"/>
      <c r="B167" s="27"/>
      <c r="C167" s="28"/>
      <c r="D167" s="29"/>
      <c r="E167" s="30"/>
    </row>
    <row r="168" spans="1:5" ht="15.75">
      <c r="A168" s="26"/>
      <c r="B168" s="27"/>
      <c r="C168" s="28"/>
      <c r="D168" s="29"/>
      <c r="E168" s="30"/>
    </row>
    <row r="169" spans="1:5" ht="15.75">
      <c r="A169" s="26"/>
      <c r="B169" s="27"/>
      <c r="C169" s="28"/>
      <c r="D169" s="29"/>
      <c r="E169" s="30"/>
    </row>
    <row r="170" spans="1:5" ht="15.75">
      <c r="A170" s="26"/>
      <c r="B170" s="27"/>
      <c r="C170" s="28"/>
      <c r="D170" s="29"/>
      <c r="E170" s="30"/>
    </row>
    <row r="171" spans="1:5" ht="15.75">
      <c r="A171" s="26"/>
      <c r="B171" s="27"/>
      <c r="C171" s="28"/>
      <c r="D171" s="29"/>
      <c r="E171" s="30"/>
    </row>
    <row r="172" spans="1:5" ht="15.75">
      <c r="A172" s="26"/>
      <c r="B172" s="27"/>
      <c r="C172" s="28"/>
      <c r="D172" s="29"/>
      <c r="E172" s="30"/>
    </row>
    <row r="173" spans="1:5" ht="15.75">
      <c r="A173" s="26"/>
      <c r="B173" s="27"/>
      <c r="C173" s="28"/>
      <c r="D173" s="29"/>
      <c r="E173" s="30"/>
    </row>
    <row r="174" spans="1:5" ht="15.75">
      <c r="A174" s="26"/>
      <c r="B174" s="27"/>
      <c r="C174" s="28"/>
      <c r="D174" s="29"/>
      <c r="E174" s="30"/>
    </row>
    <row r="175" spans="1:5" ht="15.75">
      <c r="A175" s="26"/>
      <c r="B175" s="27"/>
      <c r="C175" s="28"/>
      <c r="D175" s="29"/>
      <c r="E175" s="30"/>
    </row>
    <row r="176" spans="1:5" ht="15.75">
      <c r="A176" s="26"/>
      <c r="B176" s="27"/>
      <c r="C176" s="28"/>
      <c r="D176" s="29"/>
      <c r="E176" s="30"/>
    </row>
    <row r="177" spans="1:5" ht="15.75">
      <c r="A177" s="26"/>
      <c r="B177" s="31"/>
      <c r="C177" s="28"/>
      <c r="D177" s="29"/>
      <c r="E177" s="29"/>
    </row>
    <row r="178" spans="1:5" ht="15.75">
      <c r="A178" s="26"/>
      <c r="B178" s="27"/>
      <c r="C178" s="28"/>
      <c r="D178" s="29"/>
      <c r="E178" s="29"/>
    </row>
    <row r="179" spans="1:5" ht="15.75">
      <c r="A179" s="26"/>
      <c r="B179" s="32"/>
      <c r="C179" s="28"/>
      <c r="D179" s="29"/>
      <c r="E179" s="29"/>
    </row>
    <row r="180" spans="1:5" ht="15.75">
      <c r="A180" s="26"/>
      <c r="B180" s="32"/>
      <c r="C180" s="28"/>
      <c r="D180" s="29"/>
      <c r="E180" s="29"/>
    </row>
    <row r="181" spans="1:5" ht="15.75">
      <c r="A181" s="26"/>
      <c r="B181" s="32"/>
      <c r="D181" s="29"/>
      <c r="E181" s="29"/>
    </row>
    <row r="182" spans="1:5" ht="15.75">
      <c r="A182" s="26"/>
      <c r="B182" s="32"/>
      <c r="C182" s="33"/>
      <c r="D182" s="29"/>
      <c r="E182" s="29"/>
    </row>
    <row r="183" spans="1:5" ht="15.75">
      <c r="A183" s="26"/>
      <c r="B183" s="32"/>
      <c r="C183" s="34"/>
      <c r="D183" s="29"/>
      <c r="E183" s="29"/>
    </row>
    <row r="184" spans="1:5" ht="15.75">
      <c r="A184" s="26"/>
      <c r="B184" s="32"/>
      <c r="C184" s="28"/>
      <c r="D184" s="29"/>
      <c r="E184" s="29"/>
    </row>
    <row r="185" spans="1:5" ht="15.75">
      <c r="A185" s="26"/>
      <c r="B185" s="32"/>
      <c r="C185" s="28"/>
      <c r="D185" s="29"/>
      <c r="E185" s="29"/>
    </row>
    <row r="186" spans="1:5" ht="15.75">
      <c r="A186" s="26"/>
      <c r="B186" s="32"/>
      <c r="C186" s="28"/>
      <c r="D186" s="29"/>
      <c r="E186" s="29"/>
    </row>
    <row r="187" spans="1:5" ht="15.75">
      <c r="A187" s="26"/>
      <c r="B187" s="27"/>
      <c r="C187" s="28"/>
      <c r="D187" s="29"/>
      <c r="E187" s="29"/>
    </row>
    <row r="188" spans="1:5" ht="15.75">
      <c r="A188" s="26"/>
      <c r="B188" s="27"/>
      <c r="C188" s="28"/>
      <c r="D188" s="29"/>
      <c r="E188" s="29"/>
    </row>
    <row r="189" spans="1:5" ht="15.75">
      <c r="A189" s="26"/>
      <c r="B189" s="27"/>
      <c r="C189" s="28"/>
      <c r="D189" s="29"/>
      <c r="E189" s="29"/>
    </row>
    <row r="190" spans="1:5" ht="15.75">
      <c r="A190" s="26"/>
      <c r="B190" s="27"/>
      <c r="C190" s="28"/>
      <c r="D190" s="29"/>
      <c r="E190" s="29"/>
    </row>
    <row r="191" spans="1:5" ht="15.75">
      <c r="A191" s="26"/>
      <c r="B191" s="27"/>
      <c r="C191" s="28"/>
      <c r="D191" s="29"/>
      <c r="E191" s="29"/>
    </row>
    <row r="192" spans="1:5" ht="15.75">
      <c r="A192" s="26"/>
      <c r="B192" s="27"/>
      <c r="C192" s="28"/>
      <c r="D192" s="29"/>
      <c r="E192" s="29"/>
    </row>
    <row r="193" spans="1:5" ht="15.75">
      <c r="A193" s="26"/>
      <c r="B193" s="27"/>
      <c r="C193" s="28"/>
      <c r="D193" s="29"/>
      <c r="E193" s="29"/>
    </row>
    <row r="194" spans="1:5" ht="15.75">
      <c r="A194" s="26"/>
      <c r="B194" s="27"/>
      <c r="C194" s="28"/>
      <c r="D194" s="29"/>
      <c r="E194" s="29"/>
    </row>
    <row r="195" spans="1:5" ht="15.75">
      <c r="A195" s="26"/>
      <c r="B195" s="27"/>
      <c r="C195" s="28"/>
      <c r="D195" s="29"/>
      <c r="E195" s="29"/>
    </row>
    <row r="196" spans="1:5" ht="15.75">
      <c r="A196" s="26"/>
      <c r="B196" s="27"/>
      <c r="C196" s="28"/>
      <c r="D196" s="29"/>
      <c r="E196" s="29"/>
    </row>
    <row r="197" spans="1:5" ht="15.75">
      <c r="A197" s="26"/>
      <c r="B197" s="27"/>
      <c r="C197" s="28"/>
      <c r="D197" s="29"/>
      <c r="E197" s="29"/>
    </row>
    <row r="198" spans="1:5" ht="15.75">
      <c r="A198" s="26"/>
      <c r="B198" s="27"/>
      <c r="C198" s="28"/>
      <c r="D198" s="29"/>
      <c r="E198" s="29"/>
    </row>
    <row r="199" spans="1:5" ht="15.75">
      <c r="A199" s="26"/>
      <c r="B199" s="27"/>
      <c r="C199" s="28"/>
      <c r="D199" s="29"/>
      <c r="E199" s="29"/>
    </row>
    <row r="200" spans="1:5" ht="15.75">
      <c r="A200" s="26"/>
      <c r="B200" s="27"/>
      <c r="C200" s="28"/>
      <c r="D200" s="29"/>
      <c r="E200" s="29"/>
    </row>
    <row r="201" spans="1:5" ht="15.75">
      <c r="A201" s="26"/>
      <c r="B201" s="27"/>
      <c r="C201" s="28"/>
      <c r="D201" s="29"/>
      <c r="E201" s="29"/>
    </row>
    <row r="202" spans="1:5" ht="15.75">
      <c r="A202" s="26"/>
      <c r="B202" s="27"/>
      <c r="C202" s="28"/>
      <c r="D202" s="29"/>
      <c r="E202" s="29"/>
    </row>
    <row r="203" spans="1:5" ht="15.75">
      <c r="A203" s="26"/>
      <c r="B203" s="27"/>
      <c r="C203" s="28"/>
      <c r="D203" s="29"/>
      <c r="E203" s="29"/>
    </row>
    <row r="204" spans="1:5" ht="15.75">
      <c r="A204" s="26"/>
      <c r="B204" s="27"/>
      <c r="C204" s="28"/>
      <c r="D204" s="29"/>
      <c r="E204" s="29"/>
    </row>
    <row r="205" spans="1:5" ht="15.75">
      <c r="A205" s="26"/>
      <c r="B205" s="27"/>
      <c r="C205" s="28"/>
      <c r="D205" s="29"/>
      <c r="E205" s="29"/>
    </row>
    <row r="206" spans="1:5" ht="15.75">
      <c r="A206" s="26"/>
      <c r="B206" s="27"/>
      <c r="C206" s="28"/>
      <c r="D206" s="29"/>
      <c r="E206" s="29"/>
    </row>
    <row r="207" spans="1:5" ht="15.75">
      <c r="A207" s="26"/>
      <c r="B207" s="27"/>
      <c r="C207" s="28"/>
      <c r="D207" s="29"/>
      <c r="E207" s="29"/>
    </row>
    <row r="208" spans="1:5" ht="15.75">
      <c r="A208" s="26"/>
      <c r="B208" s="27"/>
      <c r="C208" s="28"/>
      <c r="D208" s="29"/>
      <c r="E208" s="29"/>
    </row>
    <row r="209" spans="1:5" ht="15.75">
      <c r="A209" s="26"/>
      <c r="B209" s="27"/>
      <c r="C209" s="28"/>
      <c r="D209" s="29"/>
      <c r="E209" s="29"/>
    </row>
    <row r="210" spans="1:5" ht="15.75">
      <c r="A210" s="26"/>
      <c r="B210" s="27"/>
      <c r="C210" s="28"/>
      <c r="D210" s="29"/>
      <c r="E210" s="29"/>
    </row>
    <row r="211" spans="1:5" ht="15.75">
      <c r="A211" s="26"/>
      <c r="B211" s="27"/>
      <c r="C211" s="28"/>
      <c r="D211" s="29"/>
      <c r="E211" s="29"/>
    </row>
    <row r="212" spans="1:5" ht="15.75">
      <c r="A212" s="26"/>
      <c r="B212" s="27"/>
      <c r="C212" s="28"/>
      <c r="D212" s="29"/>
      <c r="E212" s="29"/>
    </row>
    <row r="213" spans="1:5" ht="15.75">
      <c r="A213" s="26"/>
      <c r="B213" s="27"/>
      <c r="C213" s="28"/>
      <c r="D213" s="29"/>
      <c r="E213" s="29"/>
    </row>
    <row r="214" spans="1:5" ht="15.75">
      <c r="A214" s="26"/>
      <c r="B214" s="27"/>
      <c r="C214" s="28"/>
      <c r="D214" s="29"/>
      <c r="E214" s="29"/>
    </row>
    <row r="215" spans="1:5" ht="15.75">
      <c r="A215" s="26"/>
      <c r="B215" s="27"/>
      <c r="C215" s="28"/>
      <c r="D215" s="29"/>
      <c r="E215" s="29"/>
    </row>
    <row r="216" spans="1:5" ht="15.75">
      <c r="A216" s="26"/>
      <c r="B216" s="27"/>
      <c r="C216" s="28"/>
      <c r="D216" s="29"/>
      <c r="E216" s="29"/>
    </row>
    <row r="217" spans="1:5" ht="15.75">
      <c r="A217" s="26"/>
      <c r="B217" s="27"/>
      <c r="C217" s="28"/>
      <c r="D217" s="29"/>
      <c r="E217" s="29"/>
    </row>
    <row r="218" spans="1:5" ht="15.75">
      <c r="A218" s="26"/>
      <c r="B218" s="27"/>
      <c r="C218" s="28"/>
      <c r="D218" s="29"/>
      <c r="E218" s="29"/>
    </row>
    <row r="219" spans="1:5" ht="15.75">
      <c r="A219" s="26"/>
      <c r="B219" s="27"/>
      <c r="C219" s="28"/>
      <c r="D219" s="29"/>
      <c r="E219" s="29"/>
    </row>
    <row r="220" spans="1:5" ht="15.75">
      <c r="A220" s="26"/>
      <c r="B220" s="27"/>
      <c r="C220" s="28"/>
      <c r="D220" s="29"/>
      <c r="E220" s="29"/>
    </row>
    <row r="221" spans="1:5" ht="15.75">
      <c r="A221" s="26"/>
      <c r="B221" s="27"/>
      <c r="C221" s="28"/>
      <c r="D221" s="29"/>
      <c r="E221" s="29"/>
    </row>
    <row r="222" spans="1:5" ht="15.75">
      <c r="A222" s="26"/>
      <c r="B222" s="32"/>
      <c r="C222" s="28"/>
      <c r="D222" s="29"/>
      <c r="E222" s="29"/>
    </row>
    <row r="223" spans="1:5" ht="15.75">
      <c r="A223" s="26"/>
      <c r="B223" s="32"/>
      <c r="C223" s="28"/>
      <c r="D223" s="35"/>
      <c r="E223" s="35"/>
    </row>
    <row r="224" spans="1:5" ht="15.75">
      <c r="A224" s="26"/>
      <c r="B224" s="32"/>
      <c r="C224" s="28"/>
      <c r="D224" s="29"/>
      <c r="E224" s="29"/>
    </row>
    <row r="225" spans="1:5" ht="15.75">
      <c r="A225" s="26"/>
      <c r="B225" s="31"/>
      <c r="C225" s="28"/>
      <c r="D225" s="29"/>
      <c r="E225" s="29"/>
    </row>
    <row r="226" spans="1:5" ht="15.75">
      <c r="A226" s="26"/>
      <c r="B226" s="32"/>
      <c r="C226" s="36"/>
      <c r="D226" s="35"/>
      <c r="E226" s="35"/>
    </row>
    <row r="227" spans="1:5" ht="15.75">
      <c r="A227" s="26"/>
      <c r="B227" s="32"/>
      <c r="C227" s="28"/>
      <c r="D227" s="35"/>
      <c r="E227" s="35"/>
    </row>
    <row r="228" spans="1:5" ht="15.75">
      <c r="A228" s="26"/>
      <c r="B228" s="31"/>
      <c r="C228" s="28"/>
      <c r="D228" s="29"/>
      <c r="E228" s="29"/>
    </row>
    <row r="229" spans="1:5" ht="15.75">
      <c r="A229" s="26"/>
      <c r="B229" s="31"/>
      <c r="C229" s="28"/>
      <c r="D229" s="35"/>
      <c r="E229" s="35"/>
    </row>
    <row r="230" spans="1:5" ht="15.75">
      <c r="A230" s="26"/>
      <c r="B230" s="32"/>
      <c r="C230" s="36"/>
      <c r="D230" s="35"/>
      <c r="E230" s="35"/>
    </row>
    <row r="231" spans="1:5" ht="15.75">
      <c r="A231" s="26"/>
      <c r="B231" s="32"/>
      <c r="C231" s="28"/>
      <c r="D231" s="29"/>
      <c r="E231" s="29"/>
    </row>
    <row r="232" spans="1:5" ht="15">
      <c r="A232" s="37"/>
      <c r="B232" s="31"/>
      <c r="C232" s="28"/>
      <c r="D232" s="35"/>
      <c r="E232" s="35"/>
    </row>
    <row r="233" spans="1:5" ht="15.75">
      <c r="A233" s="26"/>
      <c r="B233" s="32"/>
      <c r="C233" s="36"/>
      <c r="D233" s="35"/>
      <c r="E233" s="35"/>
    </row>
    <row r="234" spans="1:5" ht="15.75">
      <c r="A234" s="26"/>
      <c r="B234" s="32"/>
      <c r="C234" s="28"/>
      <c r="D234" s="37"/>
      <c r="E234" s="37"/>
    </row>
    <row r="235" spans="1:5" ht="14.25" customHeight="1">
      <c r="A235" s="26"/>
      <c r="B235" s="27"/>
      <c r="C235" s="28"/>
      <c r="D235" s="29"/>
      <c r="E235" s="29"/>
    </row>
    <row r="236" spans="1:5" ht="15.75">
      <c r="A236" s="26"/>
      <c r="B236" s="27"/>
      <c r="C236" s="36"/>
      <c r="D236" s="29"/>
      <c r="E236" s="29"/>
    </row>
    <row r="237" spans="1:5" ht="15.75">
      <c r="A237" s="26"/>
      <c r="B237" s="27"/>
      <c r="C237" s="38"/>
      <c r="D237" s="29"/>
      <c r="E237" s="29"/>
    </row>
    <row r="238" spans="1:5" ht="15.75">
      <c r="A238" s="26"/>
      <c r="B238" s="27"/>
      <c r="C238" s="28"/>
      <c r="D238" s="29"/>
      <c r="E238" s="29"/>
    </row>
    <row r="239" spans="1:5" ht="15.75">
      <c r="A239" s="26"/>
      <c r="B239" s="27"/>
      <c r="C239" s="28"/>
      <c r="D239" s="29"/>
      <c r="E239" s="29"/>
    </row>
    <row r="240" spans="1:5" ht="15.75">
      <c r="A240" s="26"/>
      <c r="B240" s="27"/>
      <c r="C240" s="28"/>
      <c r="D240" s="29"/>
      <c r="E240" s="29"/>
    </row>
    <row r="241" spans="1:5" ht="15.75">
      <c r="A241" s="26"/>
      <c r="B241" s="27"/>
      <c r="C241" s="38"/>
      <c r="D241" s="29"/>
      <c r="E241" s="29"/>
    </row>
    <row r="242" spans="1:5" ht="15.75">
      <c r="A242" s="26"/>
      <c r="B242" s="27"/>
      <c r="C242" s="28"/>
      <c r="D242" s="29"/>
      <c r="E242" s="29"/>
    </row>
    <row r="243" spans="1:5" ht="15.75">
      <c r="A243" s="26"/>
      <c r="B243" s="32"/>
      <c r="C243" s="28"/>
      <c r="D243" s="29"/>
      <c r="E243" s="29"/>
    </row>
    <row r="244" spans="1:5" ht="15.75">
      <c r="A244" s="26"/>
      <c r="B244" s="27"/>
      <c r="C244" s="36"/>
      <c r="D244" s="29"/>
      <c r="E244" s="29"/>
    </row>
    <row r="245" spans="1:5" ht="15.75">
      <c r="A245" s="26"/>
      <c r="B245" s="27"/>
      <c r="C245" s="28"/>
      <c r="D245" s="29"/>
      <c r="E245" s="29"/>
    </row>
    <row r="246" spans="1:5" ht="15">
      <c r="A246" s="37"/>
      <c r="B246" s="27"/>
      <c r="C246" s="36"/>
      <c r="D246" s="29"/>
      <c r="E246" s="29"/>
    </row>
    <row r="247" spans="1:5" ht="75" customHeight="1">
      <c r="A247" s="26"/>
      <c r="B247" s="32"/>
      <c r="C247" s="28"/>
      <c r="D247" s="29"/>
      <c r="E247" s="29"/>
    </row>
    <row r="248" spans="1:5" ht="15.75">
      <c r="A248" s="26"/>
      <c r="B248" s="27"/>
      <c r="C248" s="28"/>
      <c r="D248" s="37"/>
      <c r="E248" s="37"/>
    </row>
    <row r="249" spans="1:5" ht="15.75">
      <c r="A249" s="26"/>
      <c r="B249" s="27"/>
      <c r="C249" s="28"/>
      <c r="D249" s="29"/>
      <c r="E249" s="29"/>
    </row>
    <row r="250" spans="1:5" ht="15.75">
      <c r="A250" s="26"/>
      <c r="B250" s="27"/>
      <c r="C250" s="36"/>
      <c r="D250" s="29"/>
      <c r="E250" s="29"/>
    </row>
    <row r="251" spans="1:5" ht="15.75">
      <c r="A251" s="26"/>
      <c r="B251" s="27"/>
      <c r="C251" s="36"/>
      <c r="D251" s="29"/>
      <c r="E251" s="29"/>
    </row>
    <row r="252" spans="1:5" ht="15">
      <c r="A252" s="37"/>
      <c r="B252" s="27"/>
      <c r="C252" s="28"/>
      <c r="D252" s="29"/>
      <c r="E252" s="29"/>
    </row>
    <row r="253" spans="1:5" ht="15.75">
      <c r="A253" s="26"/>
      <c r="B253" s="32"/>
      <c r="C253" s="28"/>
      <c r="D253" s="29"/>
      <c r="E253" s="29"/>
    </row>
    <row r="254" spans="1:5" ht="15.75">
      <c r="A254" s="26"/>
      <c r="B254" s="32"/>
      <c r="C254" s="28"/>
      <c r="D254" s="29"/>
      <c r="E254" s="29"/>
    </row>
    <row r="255" spans="1:5" ht="15">
      <c r="A255" s="39"/>
      <c r="B255" s="27"/>
      <c r="C255" s="28"/>
      <c r="D255" s="29"/>
      <c r="E255" s="29"/>
    </row>
    <row r="256" spans="1:5" ht="15">
      <c r="A256" s="39"/>
      <c r="B256" s="27"/>
      <c r="C256" s="36"/>
      <c r="D256" s="29"/>
      <c r="E256" s="29"/>
    </row>
    <row r="257" spans="1:5" ht="15">
      <c r="A257" s="39"/>
      <c r="B257" s="27"/>
      <c r="C257" s="36"/>
      <c r="D257" s="29"/>
      <c r="E257" s="29"/>
    </row>
    <row r="258" spans="1:5" ht="15">
      <c r="A258" s="39"/>
      <c r="B258" s="27"/>
      <c r="C258" s="28"/>
      <c r="D258" s="29"/>
      <c r="E258" s="29"/>
    </row>
    <row r="259" spans="1:5" ht="15.75">
      <c r="A259" s="26"/>
      <c r="B259" s="27"/>
      <c r="C259" s="28"/>
      <c r="D259" s="29"/>
      <c r="E259" s="29"/>
    </row>
    <row r="260" spans="1:5" ht="15.75">
      <c r="A260" s="26"/>
      <c r="B260" s="27"/>
      <c r="C260" s="28"/>
      <c r="D260" s="29"/>
      <c r="E260" s="29"/>
    </row>
    <row r="261" spans="1:5" ht="15.75">
      <c r="A261" s="26"/>
      <c r="B261" s="27"/>
      <c r="C261" s="28"/>
      <c r="D261" s="29"/>
      <c r="E261" s="29"/>
    </row>
    <row r="262" spans="1:5" ht="15.75">
      <c r="A262" s="26"/>
      <c r="B262" s="27"/>
      <c r="C262" s="28"/>
      <c r="D262" s="29"/>
      <c r="E262" s="29"/>
    </row>
    <row r="263" spans="1:5" ht="15.75">
      <c r="A263" s="26"/>
      <c r="B263" s="27"/>
      <c r="C263" s="28"/>
      <c r="D263" s="29"/>
      <c r="E263" s="29"/>
    </row>
    <row r="264" spans="1:5" ht="15.75">
      <c r="A264" s="26"/>
      <c r="B264" s="27"/>
      <c r="C264" s="28"/>
      <c r="D264" s="29"/>
      <c r="E264" s="29"/>
    </row>
    <row r="265" spans="1:5" ht="15.75">
      <c r="A265" s="26"/>
      <c r="B265" s="27"/>
      <c r="C265" s="28"/>
      <c r="D265" s="29"/>
      <c r="E265" s="29"/>
    </row>
    <row r="266" spans="1:5" ht="15.75">
      <c r="A266" s="26"/>
      <c r="B266" s="32"/>
      <c r="C266" s="28"/>
      <c r="D266" s="29"/>
      <c r="E266" s="29"/>
    </row>
    <row r="267" spans="1:5" ht="15.75">
      <c r="A267" s="26"/>
      <c r="B267" s="27"/>
      <c r="C267" s="28"/>
      <c r="D267" s="29"/>
      <c r="E267" s="29"/>
    </row>
    <row r="268" spans="1:5" ht="15.75">
      <c r="A268" s="26"/>
      <c r="B268" s="27"/>
      <c r="C268" s="28"/>
      <c r="D268" s="29"/>
      <c r="E268" s="29"/>
    </row>
    <row r="269" spans="1:5" ht="15.75">
      <c r="A269" s="26"/>
      <c r="B269" s="27"/>
      <c r="C269" s="36"/>
      <c r="D269" s="29"/>
      <c r="E269" s="29"/>
    </row>
    <row r="270" spans="1:5" ht="15.75">
      <c r="A270" s="26"/>
      <c r="B270" s="27"/>
      <c r="C270" s="28"/>
      <c r="D270" s="29"/>
      <c r="E270" s="29"/>
    </row>
    <row r="271" spans="1:5" ht="15.75">
      <c r="A271" s="26"/>
      <c r="B271" s="27"/>
      <c r="C271" s="28"/>
      <c r="D271" s="29"/>
      <c r="E271" s="29"/>
    </row>
    <row r="272" spans="1:5" ht="15.75">
      <c r="A272" s="26"/>
      <c r="B272" s="27"/>
      <c r="C272" s="28"/>
      <c r="D272" s="29"/>
      <c r="E272" s="29"/>
    </row>
    <row r="273" spans="1:5" ht="15.75">
      <c r="A273" s="26"/>
      <c r="B273" s="32"/>
      <c r="C273" s="28"/>
      <c r="D273" s="29"/>
      <c r="E273" s="29"/>
    </row>
    <row r="274" spans="1:5" ht="15.75">
      <c r="A274" s="26"/>
      <c r="B274" s="32"/>
      <c r="C274" s="28"/>
      <c r="D274" s="29"/>
      <c r="E274" s="29"/>
    </row>
    <row r="275" spans="1:5" ht="15.75">
      <c r="A275" s="26"/>
      <c r="B275" s="32"/>
      <c r="C275" s="28"/>
      <c r="D275" s="29"/>
      <c r="E275" s="29"/>
    </row>
    <row r="276" spans="1:5" ht="15.75">
      <c r="A276" s="26"/>
      <c r="B276" s="32"/>
      <c r="C276" s="36"/>
      <c r="D276" s="29"/>
      <c r="E276" s="29"/>
    </row>
    <row r="277" spans="1:5" ht="15.75">
      <c r="A277" s="26"/>
      <c r="B277" s="32"/>
      <c r="C277" s="28"/>
      <c r="D277" s="29"/>
      <c r="E277" s="29"/>
    </row>
    <row r="278" spans="1:5" ht="15.75">
      <c r="A278" s="26"/>
      <c r="B278" s="27"/>
      <c r="C278" s="28"/>
      <c r="D278" s="29"/>
      <c r="E278" s="29"/>
    </row>
    <row r="279" spans="1:5" ht="15.75">
      <c r="A279" s="26"/>
      <c r="B279" s="27"/>
      <c r="C279" s="28"/>
      <c r="D279" s="29"/>
      <c r="E279" s="29"/>
    </row>
    <row r="280" spans="1:5" ht="15.75">
      <c r="A280" s="26"/>
      <c r="B280" s="27"/>
      <c r="C280" s="28"/>
      <c r="D280" s="29"/>
      <c r="E280" s="29"/>
    </row>
    <row r="281" spans="1:5" ht="15.75">
      <c r="A281" s="26"/>
      <c r="B281" s="32"/>
      <c r="C281" s="28"/>
      <c r="D281" s="29"/>
      <c r="E281" s="29"/>
    </row>
    <row r="282" spans="1:5" ht="15.75">
      <c r="A282" s="26"/>
      <c r="B282" s="32"/>
      <c r="C282" s="28"/>
      <c r="D282" s="29"/>
      <c r="E282" s="29"/>
    </row>
    <row r="283" spans="1:5" ht="15.75">
      <c r="A283" s="26"/>
      <c r="B283" s="32"/>
      <c r="C283" s="28"/>
      <c r="D283" s="29"/>
      <c r="E283" s="29"/>
    </row>
    <row r="284" spans="1:5" ht="15.75">
      <c r="A284" s="26"/>
      <c r="B284" s="32"/>
      <c r="C284" s="36"/>
      <c r="D284" s="29"/>
      <c r="E284" s="29"/>
    </row>
    <row r="285" spans="1:5" ht="15.75">
      <c r="A285" s="26"/>
      <c r="B285" s="32"/>
      <c r="C285" s="28"/>
      <c r="D285" s="29"/>
      <c r="E285" s="29"/>
    </row>
    <row r="286" spans="1:5" ht="15.75">
      <c r="A286" s="26"/>
      <c r="B286" s="27"/>
      <c r="C286" s="36"/>
      <c r="D286" s="29"/>
      <c r="E286" s="29"/>
    </row>
    <row r="287" spans="1:5" ht="15.75">
      <c r="A287" s="26"/>
      <c r="B287" s="27"/>
      <c r="C287" s="28"/>
      <c r="D287" s="29"/>
      <c r="E287" s="29"/>
    </row>
    <row r="288" spans="1:5" ht="15.75">
      <c r="A288" s="26"/>
      <c r="B288" s="27"/>
      <c r="C288" s="36"/>
      <c r="D288" s="29"/>
      <c r="E288" s="29"/>
    </row>
    <row r="289" spans="1:5" ht="15.75">
      <c r="A289" s="26"/>
      <c r="B289" s="27"/>
      <c r="C289" s="28"/>
      <c r="D289" s="29"/>
      <c r="E289" s="29"/>
    </row>
    <row r="290" spans="1:5" ht="15.75">
      <c r="A290" s="26"/>
      <c r="B290" s="32"/>
      <c r="C290" s="28"/>
      <c r="D290" s="29"/>
      <c r="E290" s="29"/>
    </row>
    <row r="291" spans="1:5" ht="15">
      <c r="A291" s="40"/>
      <c r="B291" s="27"/>
      <c r="C291" s="36"/>
      <c r="D291" s="29"/>
      <c r="E291" s="29"/>
    </row>
    <row r="292" spans="1:5" ht="15.75">
      <c r="A292" s="26"/>
      <c r="B292" s="32"/>
      <c r="C292" s="28"/>
      <c r="D292" s="29"/>
      <c r="E292" s="29"/>
    </row>
    <row r="293" spans="1:5" ht="15.75">
      <c r="A293" s="26"/>
      <c r="B293" s="27"/>
      <c r="C293" s="36"/>
      <c r="D293" s="29"/>
      <c r="E293" s="29"/>
    </row>
    <row r="294" spans="1:5" ht="15.75">
      <c r="A294" s="26"/>
      <c r="B294" s="27"/>
      <c r="C294" s="28"/>
      <c r="D294" s="29"/>
      <c r="E294" s="29"/>
    </row>
    <row r="295" spans="1:5" ht="15.75">
      <c r="A295" s="26"/>
      <c r="B295" s="27"/>
      <c r="C295" s="36"/>
      <c r="D295" s="29"/>
      <c r="E295" s="29"/>
    </row>
    <row r="296" spans="1:5" ht="15.75">
      <c r="A296" s="26"/>
      <c r="B296" s="27"/>
      <c r="C296" s="36"/>
      <c r="D296" s="29"/>
      <c r="E296" s="29"/>
    </row>
    <row r="297" spans="1:5" ht="15.75">
      <c r="A297" s="26"/>
      <c r="B297" s="27"/>
      <c r="C297" s="28"/>
      <c r="D297" s="29"/>
      <c r="E297" s="29"/>
    </row>
    <row r="298" spans="1:5" ht="15.75">
      <c r="A298" s="26"/>
      <c r="B298" s="32"/>
      <c r="C298" s="28"/>
      <c r="D298" s="29"/>
      <c r="E298" s="29"/>
    </row>
    <row r="299" spans="1:5" ht="15.75">
      <c r="A299" s="26"/>
      <c r="B299" s="27"/>
      <c r="C299" s="28"/>
      <c r="D299" s="29"/>
      <c r="E299" s="29"/>
    </row>
    <row r="300" spans="1:5" ht="15.75">
      <c r="A300" s="26"/>
      <c r="B300" s="27"/>
      <c r="C300" s="28"/>
      <c r="D300" s="29"/>
      <c r="E300" s="29"/>
    </row>
    <row r="301" spans="1:5" ht="15.75">
      <c r="A301" s="26"/>
      <c r="B301" s="27"/>
      <c r="C301" s="36"/>
      <c r="D301" s="29"/>
      <c r="E301" s="29"/>
    </row>
    <row r="302" spans="1:5" ht="15.75">
      <c r="A302" s="26"/>
      <c r="B302" s="27"/>
      <c r="C302" s="28"/>
      <c r="D302" s="29"/>
      <c r="E302" s="29"/>
    </row>
    <row r="303" spans="1:5" ht="15.75">
      <c r="A303" s="26"/>
      <c r="B303" s="32"/>
      <c r="C303" s="28"/>
      <c r="D303" s="29"/>
      <c r="E303" s="29"/>
    </row>
    <row r="304" spans="1:5" ht="15.75">
      <c r="A304" s="26"/>
      <c r="B304" s="32"/>
      <c r="C304" s="28"/>
      <c r="D304" s="29"/>
      <c r="E304" s="29"/>
    </row>
    <row r="305" spans="1:5" ht="15.75">
      <c r="A305" s="26"/>
      <c r="B305" s="32"/>
      <c r="C305" s="28"/>
      <c r="D305" s="29"/>
      <c r="E305" s="29"/>
    </row>
    <row r="306" spans="1:5" ht="15.75">
      <c r="A306" s="26"/>
      <c r="B306" s="27"/>
      <c r="C306" s="41"/>
      <c r="D306" s="29"/>
      <c r="E306" s="29"/>
    </row>
    <row r="307" spans="1:5" ht="15.75">
      <c r="A307" s="26"/>
      <c r="B307" s="32"/>
      <c r="C307" s="42"/>
      <c r="D307" s="29"/>
      <c r="E307" s="29"/>
    </row>
    <row r="308" spans="1:5" ht="15.75">
      <c r="A308" s="26"/>
      <c r="B308" s="27"/>
      <c r="C308" s="42"/>
      <c r="D308" s="29"/>
      <c r="E308" s="29"/>
    </row>
    <row r="309" spans="1:5" ht="15.75">
      <c r="A309" s="26"/>
      <c r="B309" s="27"/>
      <c r="C309" s="42"/>
      <c r="D309" s="29"/>
      <c r="E309" s="29"/>
    </row>
    <row r="310" spans="1:5" ht="15.75">
      <c r="A310" s="26"/>
      <c r="B310" s="27"/>
      <c r="C310" s="42"/>
      <c r="D310" s="29"/>
      <c r="E310" s="29"/>
    </row>
    <row r="311" spans="1:5" ht="15.75">
      <c r="A311" s="26"/>
      <c r="B311" s="27"/>
      <c r="C311" s="42"/>
      <c r="D311" s="29"/>
      <c r="E311" s="29"/>
    </row>
    <row r="312" spans="1:5" ht="15.75">
      <c r="A312" s="26"/>
      <c r="B312" s="27"/>
      <c r="C312" s="42"/>
      <c r="D312" s="29"/>
      <c r="E312" s="29"/>
    </row>
    <row r="313" spans="1:5" ht="15.75">
      <c r="A313" s="26"/>
      <c r="B313" s="27"/>
      <c r="C313" s="42"/>
      <c r="D313" s="29"/>
      <c r="E313" s="29"/>
    </row>
    <row r="314" spans="1:5" ht="15">
      <c r="A314" s="43"/>
      <c r="B314" s="27"/>
      <c r="C314" s="41"/>
      <c r="D314" s="29"/>
      <c r="E314" s="29"/>
    </row>
    <row r="315" spans="1:5" ht="15.75">
      <c r="A315" s="26"/>
      <c r="B315" s="32"/>
      <c r="C315" s="28"/>
      <c r="D315" s="29"/>
      <c r="E315" s="29"/>
    </row>
    <row r="316" spans="1:5" ht="15.75">
      <c r="A316" s="26"/>
      <c r="B316" s="27"/>
      <c r="C316" s="36"/>
      <c r="D316" s="29"/>
      <c r="E316" s="29"/>
    </row>
    <row r="317" spans="1:5" ht="15.75">
      <c r="A317" s="26"/>
      <c r="B317" s="27"/>
      <c r="C317" s="28"/>
      <c r="D317" s="29"/>
      <c r="E317" s="29"/>
    </row>
    <row r="318" spans="1:5" ht="15.75">
      <c r="A318" s="26"/>
      <c r="B318" s="32"/>
      <c r="C318" s="36"/>
      <c r="D318" s="29"/>
      <c r="E318" s="29"/>
    </row>
    <row r="319" spans="1:5" ht="15.75">
      <c r="A319" s="26"/>
      <c r="B319" s="32"/>
      <c r="C319" s="41"/>
      <c r="D319" s="29"/>
      <c r="E319" s="29"/>
    </row>
    <row r="320" spans="1:5" ht="15.75">
      <c r="A320" s="26"/>
      <c r="B320" s="32"/>
      <c r="C320" s="42"/>
      <c r="D320" s="29"/>
      <c r="E320" s="29"/>
    </row>
    <row r="321" spans="1:5" ht="15.75">
      <c r="A321" s="26"/>
      <c r="B321" s="32"/>
      <c r="C321" s="28"/>
      <c r="D321" s="29"/>
      <c r="E321" s="29"/>
    </row>
    <row r="322" spans="1:5" ht="15.75">
      <c r="A322" s="26"/>
      <c r="B322" s="32"/>
      <c r="C322" s="41"/>
      <c r="D322" s="29"/>
      <c r="E322" s="29"/>
    </row>
    <row r="323" spans="1:5" ht="15.75">
      <c r="A323" s="26"/>
      <c r="B323" s="32"/>
      <c r="C323" s="42"/>
      <c r="D323" s="29"/>
      <c r="E323" s="29"/>
    </row>
    <row r="324" spans="1:5" ht="15.75">
      <c r="A324" s="26"/>
      <c r="B324" s="27"/>
      <c r="C324" s="42"/>
      <c r="D324" s="29"/>
      <c r="E324" s="29"/>
    </row>
    <row r="325" spans="1:5" ht="15.75">
      <c r="A325" s="26"/>
      <c r="B325" s="27"/>
      <c r="C325" s="42"/>
      <c r="D325" s="29"/>
      <c r="E325" s="29"/>
    </row>
    <row r="326" spans="1:5" ht="15.75">
      <c r="A326" s="26"/>
      <c r="B326" s="27"/>
      <c r="C326" s="42"/>
      <c r="D326" s="29"/>
      <c r="E326" s="29"/>
    </row>
    <row r="327" spans="1:5" ht="15.75">
      <c r="A327" s="26"/>
      <c r="B327" s="27"/>
      <c r="C327" s="42"/>
      <c r="D327" s="29"/>
      <c r="E327" s="29"/>
    </row>
    <row r="328" spans="1:5" ht="15.75">
      <c r="A328" s="26"/>
      <c r="B328" s="27"/>
      <c r="C328" s="44"/>
      <c r="D328" s="29"/>
      <c r="E328" s="29"/>
    </row>
    <row r="329" spans="1:5" ht="15.75">
      <c r="A329" s="26"/>
      <c r="B329" s="27"/>
      <c r="C329" s="28"/>
      <c r="D329" s="29"/>
      <c r="E329" s="29"/>
    </row>
    <row r="330" spans="1:5" ht="15.75">
      <c r="A330" s="26"/>
      <c r="B330" s="27"/>
      <c r="C330" s="42"/>
      <c r="D330" s="29"/>
      <c r="E330" s="29"/>
    </row>
    <row r="331" spans="1:5" ht="15.75">
      <c r="A331" s="26"/>
      <c r="B331" s="27"/>
      <c r="C331" s="42"/>
      <c r="D331" s="29"/>
      <c r="E331" s="29"/>
    </row>
    <row r="332" spans="1:5" ht="15.75">
      <c r="A332" s="26"/>
      <c r="B332" s="27"/>
      <c r="C332" s="41"/>
      <c r="D332" s="29"/>
      <c r="E332" s="29"/>
    </row>
    <row r="333" spans="1:5" ht="15.75">
      <c r="A333" s="26"/>
      <c r="B333" s="27"/>
      <c r="C333" s="42"/>
      <c r="D333" s="29"/>
      <c r="E333" s="29"/>
    </row>
    <row r="334" spans="1:5" ht="15.75">
      <c r="A334" s="26"/>
      <c r="B334" s="27"/>
      <c r="C334" s="42"/>
      <c r="D334" s="29"/>
      <c r="E334" s="29"/>
    </row>
    <row r="335" spans="1:5" ht="15">
      <c r="A335" s="37"/>
      <c r="B335" s="27"/>
      <c r="C335" s="42"/>
      <c r="D335" s="29"/>
      <c r="E335" s="29"/>
    </row>
    <row r="336" spans="1:5" ht="15.75">
      <c r="A336" s="26"/>
      <c r="B336" s="32"/>
      <c r="C336" s="42"/>
      <c r="D336" s="29"/>
      <c r="E336" s="29"/>
    </row>
    <row r="337" spans="1:5" ht="15.75">
      <c r="A337" s="26"/>
      <c r="B337" s="32"/>
      <c r="C337" s="41"/>
      <c r="D337" s="37"/>
      <c r="E337" s="37"/>
    </row>
    <row r="338" spans="1:5" ht="15.75">
      <c r="A338" s="26"/>
      <c r="B338" s="45"/>
      <c r="C338" s="42"/>
      <c r="D338" s="29"/>
      <c r="E338" s="29"/>
    </row>
    <row r="339" spans="1:5" ht="75" customHeight="1">
      <c r="A339" s="26"/>
      <c r="B339" s="45"/>
      <c r="C339" s="36"/>
      <c r="D339" s="29"/>
      <c r="E339" s="29"/>
    </row>
    <row r="340" spans="1:5" ht="15.75">
      <c r="A340" s="26"/>
      <c r="B340" s="45"/>
      <c r="C340" s="46"/>
      <c r="D340" s="29"/>
      <c r="E340" s="29"/>
    </row>
    <row r="341" spans="1:5" ht="15.75">
      <c r="A341" s="26"/>
      <c r="B341" s="45"/>
      <c r="C341" s="47"/>
      <c r="D341" s="29"/>
      <c r="E341" s="29"/>
    </row>
    <row r="342" spans="1:5" ht="15.75">
      <c r="A342" s="26"/>
      <c r="B342" s="48"/>
      <c r="C342" s="47"/>
      <c r="D342" s="29"/>
      <c r="E342" s="29"/>
    </row>
    <row r="343" spans="1:5" ht="15.75">
      <c r="A343" s="26"/>
      <c r="B343" s="45"/>
      <c r="C343" s="47"/>
      <c r="D343" s="29"/>
      <c r="E343" s="29"/>
    </row>
    <row r="344" spans="1:5" ht="15.75">
      <c r="A344" s="26"/>
      <c r="B344" s="45"/>
      <c r="C344" s="47"/>
      <c r="D344" s="29"/>
      <c r="E344" s="29"/>
    </row>
    <row r="345" spans="1:5" ht="15.75">
      <c r="A345" s="26"/>
      <c r="B345" s="45"/>
      <c r="C345" s="46"/>
      <c r="D345" s="29"/>
      <c r="E345" s="29"/>
    </row>
    <row r="346" spans="1:5" ht="90" customHeight="1">
      <c r="A346" s="26"/>
      <c r="B346" s="32"/>
      <c r="C346" s="47"/>
      <c r="D346" s="29"/>
      <c r="E346" s="29"/>
    </row>
    <row r="347" spans="1:5" ht="15.75">
      <c r="A347" s="26"/>
      <c r="B347" s="27"/>
      <c r="C347" s="47"/>
      <c r="D347" s="29"/>
      <c r="E347" s="29"/>
    </row>
    <row r="348" spans="1:5" ht="15.75">
      <c r="A348" s="26"/>
      <c r="B348" s="27"/>
      <c r="C348" s="47"/>
      <c r="D348" s="29"/>
      <c r="E348" s="29"/>
    </row>
    <row r="349" spans="1:5" ht="15.75">
      <c r="A349" s="26"/>
      <c r="B349" s="27"/>
      <c r="C349" s="46"/>
      <c r="D349" s="29"/>
      <c r="E349" s="29"/>
    </row>
    <row r="350" spans="1:5" ht="15.75">
      <c r="A350" s="26"/>
      <c r="B350" s="27"/>
      <c r="C350" s="49"/>
      <c r="D350" s="29"/>
      <c r="E350" s="29"/>
    </row>
    <row r="351" spans="1:5" ht="15.75">
      <c r="A351" s="26"/>
      <c r="B351" s="27"/>
      <c r="C351" s="46"/>
      <c r="D351" s="29"/>
      <c r="E351" s="29"/>
    </row>
    <row r="352" spans="1:5" ht="15.75">
      <c r="A352" s="26"/>
      <c r="B352" s="27"/>
      <c r="C352" s="49"/>
      <c r="D352" s="29"/>
      <c r="E352" s="29"/>
    </row>
    <row r="353" spans="1:5" ht="15">
      <c r="A353" s="37"/>
      <c r="B353" s="27"/>
      <c r="C353" s="49"/>
      <c r="D353" s="29"/>
      <c r="E353" s="29"/>
    </row>
    <row r="354" spans="1:5" ht="15.75">
      <c r="A354" s="26"/>
      <c r="B354" s="32"/>
      <c r="C354" s="49"/>
      <c r="D354" s="29"/>
      <c r="E354" s="29"/>
    </row>
    <row r="355" spans="1:5" ht="15.75">
      <c r="A355" s="26"/>
      <c r="B355" s="32"/>
      <c r="C355" s="46"/>
      <c r="D355" s="29"/>
      <c r="E355" s="29"/>
    </row>
    <row r="356" spans="1:5" ht="15.75">
      <c r="A356" s="26"/>
      <c r="B356" s="27"/>
      <c r="C356" s="49"/>
      <c r="D356" s="29"/>
      <c r="E356" s="29"/>
    </row>
    <row r="357" spans="1:5" ht="15.75">
      <c r="A357" s="26"/>
      <c r="B357" s="27"/>
      <c r="C357" s="36"/>
      <c r="D357" s="29"/>
      <c r="E357" s="29"/>
    </row>
    <row r="358" spans="1:5" ht="15.75">
      <c r="A358" s="26"/>
      <c r="B358" s="27"/>
      <c r="C358" s="36"/>
      <c r="D358" s="29"/>
      <c r="E358" s="29"/>
    </row>
    <row r="359" spans="1:5" ht="15.75">
      <c r="A359" s="26"/>
      <c r="B359" s="27"/>
      <c r="C359" s="25"/>
      <c r="D359" s="29"/>
      <c r="E359" s="29"/>
    </row>
    <row r="360" spans="1:5" ht="15.75">
      <c r="A360" s="26"/>
      <c r="B360" s="27"/>
      <c r="C360" s="25"/>
      <c r="D360" s="29"/>
      <c r="E360" s="29"/>
    </row>
    <row r="361" spans="1:5" ht="15.75">
      <c r="A361" s="26"/>
      <c r="B361" s="27"/>
      <c r="C361" s="25"/>
      <c r="D361" s="29"/>
      <c r="E361" s="29"/>
    </row>
    <row r="362" spans="1:5" ht="15.75">
      <c r="A362" s="26"/>
      <c r="B362" s="27"/>
      <c r="C362" s="25"/>
      <c r="D362" s="29"/>
      <c r="E362" s="29"/>
    </row>
    <row r="363" spans="1:5" ht="15.75">
      <c r="A363" s="26"/>
      <c r="B363" s="27"/>
      <c r="C363" s="25"/>
      <c r="D363" s="29"/>
      <c r="E363" s="29"/>
    </row>
    <row r="364" spans="1:5" ht="15.75">
      <c r="A364" s="26"/>
      <c r="B364" s="27"/>
      <c r="C364" s="25"/>
      <c r="D364" s="29"/>
      <c r="E364" s="29"/>
    </row>
    <row r="365" spans="1:5" ht="15.75">
      <c r="A365" s="26"/>
      <c r="B365" s="32"/>
      <c r="C365" s="25"/>
      <c r="D365" s="29"/>
      <c r="E365" s="29"/>
    </row>
    <row r="366" spans="1:5" ht="15.75">
      <c r="A366" s="26"/>
      <c r="B366" s="27"/>
      <c r="C366" s="25"/>
      <c r="D366" s="29"/>
      <c r="E366" s="29"/>
    </row>
    <row r="367" spans="1:5" ht="15.75">
      <c r="A367" s="26"/>
      <c r="B367" s="32"/>
      <c r="C367" s="25"/>
      <c r="D367" s="29"/>
      <c r="E367" s="29"/>
    </row>
    <row r="368" spans="1:5" ht="15.75">
      <c r="A368" s="26"/>
      <c r="B368" s="27"/>
      <c r="C368" s="36"/>
      <c r="D368" s="29"/>
      <c r="E368" s="29"/>
    </row>
    <row r="369" spans="1:5" ht="15.75">
      <c r="A369" s="26"/>
      <c r="B369" s="32"/>
      <c r="C369" s="25"/>
      <c r="D369" s="29"/>
      <c r="E369" s="29"/>
    </row>
    <row r="370" spans="1:5" ht="15.75">
      <c r="A370" s="26"/>
      <c r="B370" s="32"/>
      <c r="C370" s="36"/>
      <c r="D370" s="29"/>
      <c r="E370" s="29"/>
    </row>
    <row r="371" spans="1:5" ht="15.75">
      <c r="A371" s="26"/>
      <c r="B371" s="32"/>
      <c r="C371" s="28"/>
      <c r="D371" s="29"/>
      <c r="E371" s="29"/>
    </row>
    <row r="372" spans="1:5" ht="15.75">
      <c r="A372" s="26"/>
      <c r="B372" s="32"/>
      <c r="C372" s="50"/>
      <c r="D372" s="29"/>
      <c r="E372" s="29"/>
    </row>
    <row r="373" spans="1:5" ht="15">
      <c r="A373" s="29"/>
      <c r="B373" s="27"/>
      <c r="C373" s="28"/>
      <c r="D373" s="29"/>
      <c r="E373" s="29"/>
    </row>
    <row r="374" spans="1:5" ht="15">
      <c r="C374" s="28"/>
      <c r="D374" s="29"/>
      <c r="E374" s="29"/>
    </row>
    <row r="375" spans="1:5" ht="15.75">
      <c r="B375" s="51"/>
      <c r="C375" s="50"/>
      <c r="D375" s="52"/>
      <c r="E375" s="52"/>
    </row>
    <row r="376" spans="1:5" ht="18.75">
      <c r="C376" s="49"/>
      <c r="D376" s="54"/>
      <c r="E376" s="54"/>
    </row>
    <row r="377" spans="1:5" ht="15.75">
      <c r="C377" s="53"/>
    </row>
    <row r="378" spans="1:5" ht="18.75">
      <c r="B378" s="51"/>
      <c r="C378" s="55"/>
    </row>
    <row r="379" spans="1:5" ht="12">
      <c r="C379" s="56"/>
    </row>
    <row r="380" spans="1:5" ht="12">
      <c r="C380" s="56"/>
    </row>
    <row r="381" spans="1:5" ht="12">
      <c r="C381" s="57"/>
    </row>
    <row r="382" spans="1:5" ht="12">
      <c r="C382" s="56"/>
    </row>
    <row r="383" spans="1:5" ht="12">
      <c r="C383" s="56"/>
    </row>
    <row r="384" spans="1:5" ht="12">
      <c r="C384" s="56"/>
    </row>
    <row r="385" spans="2:5" ht="12">
      <c r="C385" s="56"/>
    </row>
    <row r="386" spans="2:5" ht="12">
      <c r="B386" s="58"/>
      <c r="C386" s="56"/>
    </row>
    <row r="387" spans="2:5" ht="12">
      <c r="B387" s="58"/>
      <c r="C387" s="56"/>
      <c r="D387" s="59"/>
      <c r="E387" s="59"/>
    </row>
    <row r="388" spans="2:5" ht="12">
      <c r="B388" s="58"/>
      <c r="C388" s="56"/>
      <c r="D388" s="59"/>
      <c r="E388" s="59"/>
    </row>
    <row r="389" spans="2:5" ht="12">
      <c r="B389" s="58"/>
      <c r="C389" s="56"/>
      <c r="D389" s="59"/>
      <c r="E389" s="59"/>
    </row>
    <row r="390" spans="2:5" ht="12">
      <c r="B390" s="58"/>
      <c r="C390" s="56"/>
      <c r="D390" s="59"/>
      <c r="E390" s="59"/>
    </row>
    <row r="391" spans="2:5" ht="12">
      <c r="B391" s="58"/>
      <c r="C391" s="56"/>
      <c r="D391" s="59"/>
      <c r="E391" s="59"/>
    </row>
    <row r="392" spans="2:5" ht="12">
      <c r="C392" s="56"/>
      <c r="D392" s="59"/>
      <c r="E392" s="59"/>
    </row>
    <row r="393" spans="2:5" ht="12">
      <c r="C393" s="56"/>
    </row>
    <row r="394" spans="2:5" ht="12">
      <c r="C394" s="56"/>
    </row>
    <row r="395" spans="2:5" ht="12"/>
    <row r="396" spans="2:5" ht="12"/>
    <row r="397" spans="2:5" ht="12"/>
    <row r="398" spans="2:5" ht="12"/>
    <row r="399" spans="2:5" ht="12"/>
    <row r="400" spans="2:5" ht="12"/>
    <row r="401" ht="12"/>
    <row r="402" ht="12"/>
    <row r="403" ht="12"/>
    <row r="404" ht="12"/>
    <row r="405" ht="12"/>
    <row r="406" ht="12"/>
    <row r="407" ht="12"/>
    <row r="408" ht="12"/>
    <row r="409" ht="12"/>
    <row r="410" ht="12"/>
    <row r="411" ht="12"/>
    <row r="412" ht="12"/>
    <row r="413" ht="78" customHeight="1"/>
    <row r="414" ht="12"/>
    <row r="415" ht="12"/>
    <row r="416" ht="12"/>
    <row r="417" ht="12"/>
    <row r="418" ht="12"/>
    <row r="419" ht="12"/>
    <row r="420" ht="12"/>
    <row r="421" ht="12"/>
    <row r="422" ht="57" customHeight="1"/>
    <row r="423" ht="12"/>
    <row r="424" ht="12"/>
    <row r="425" ht="12"/>
    <row r="426" ht="57" customHeight="1"/>
    <row r="427" ht="12"/>
    <row r="428" ht="12"/>
    <row r="429" ht="12"/>
    <row r="430" ht="12"/>
    <row r="431" ht="12"/>
    <row r="432" ht="12"/>
    <row r="433" ht="12"/>
    <row r="434" ht="12"/>
    <row r="435" ht="12"/>
    <row r="436" ht="60" customHeight="1"/>
    <row r="437" ht="12"/>
    <row r="438" ht="12"/>
    <row r="439" ht="12"/>
    <row r="440" ht="12"/>
    <row r="441" ht="12"/>
    <row r="442" ht="12"/>
    <row r="443" ht="12"/>
    <row r="444" ht="12"/>
    <row r="445" ht="12"/>
    <row r="446" ht="12"/>
    <row r="447" ht="12"/>
    <row r="448" ht="12"/>
    <row r="449" ht="12"/>
    <row r="450" ht="12"/>
    <row r="451" ht="12"/>
    <row r="452" ht="12"/>
    <row r="453" ht="12"/>
    <row r="454" ht="12"/>
    <row r="455" ht="12"/>
    <row r="456" ht="12"/>
    <row r="457" ht="12"/>
    <row r="458" ht="12"/>
    <row r="459" ht="12"/>
    <row r="460" ht="12"/>
    <row r="461" ht="12"/>
    <row r="462" ht="12"/>
    <row r="463" ht="12"/>
    <row r="464" ht="12"/>
    <row r="465" ht="12"/>
    <row r="466" ht="12"/>
    <row r="467" ht="12"/>
    <row r="468" ht="12"/>
    <row r="469" ht="12"/>
    <row r="470" ht="12"/>
    <row r="471" ht="12"/>
    <row r="472" ht="12"/>
    <row r="473" ht="12"/>
    <row r="474" ht="12"/>
    <row r="475" ht="12"/>
    <row r="476" ht="12"/>
    <row r="477" ht="12"/>
    <row r="479" ht="12"/>
    <row r="480" ht="12"/>
    <row r="481" ht="12"/>
    <row r="482" ht="12"/>
    <row r="483" ht="12"/>
    <row r="484" ht="12"/>
    <row r="485" ht="12"/>
    <row r="486" ht="12"/>
    <row r="487" ht="12"/>
    <row r="488" ht="12"/>
    <row r="489" ht="12"/>
    <row r="490" ht="12"/>
    <row r="491" ht="12"/>
    <row r="492" ht="12"/>
    <row r="494" ht="12"/>
    <row r="495" ht="12"/>
    <row r="496" ht="12"/>
    <row r="497" ht="12"/>
    <row r="498" ht="12"/>
    <row r="499" ht="12"/>
    <row r="500" ht="12"/>
  </sheetData>
  <mergeCells count="16">
    <mergeCell ref="A2:G2"/>
    <mergeCell ref="A5:E5"/>
    <mergeCell ref="A6:A8"/>
    <mergeCell ref="B6:B8"/>
    <mergeCell ref="C6:C8"/>
    <mergeCell ref="D6:D8"/>
    <mergeCell ref="E6:E8"/>
    <mergeCell ref="F6:F8"/>
    <mergeCell ref="A3:G3"/>
    <mergeCell ref="A4:G4"/>
    <mergeCell ref="D148:G148"/>
    <mergeCell ref="D149:G149"/>
    <mergeCell ref="D139:F139"/>
    <mergeCell ref="D140:F140"/>
    <mergeCell ref="G6:G8"/>
    <mergeCell ref="D138:F138"/>
  </mergeCells>
  <printOptions horizontalCentered="1"/>
  <pageMargins left="0.78740157480314965" right="0.19685039370078741" top="0.31496062992125984" bottom="0.9055118110236221" header="0.31496062992125984" footer="0.51181102362204722"/>
  <pageSetup paperSize="9" scale="48" fitToWidth="0" fitToHeight="0" orientation="portrait" useFirstPageNumber="1" r:id="rId1"/>
  <headerFooter alignWithMargins="0">
    <oddHeader>&amp;C</oddHeader>
  </headerFooter>
  <rowBreaks count="2" manualBreakCount="2">
    <brk id="47" max="16383" man="1"/>
    <brk id="12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P44"/>
  <sheetViews>
    <sheetView topLeftCell="A16" zoomScale="106" zoomScaleNormal="106" workbookViewId="0">
      <selection activeCell="J10" sqref="J10"/>
    </sheetView>
  </sheetViews>
  <sheetFormatPr defaultRowHeight="12.75"/>
  <cols>
    <col min="1" max="1" width="4.42578125" style="2" customWidth="1"/>
    <col min="2" max="2" width="10" style="2" customWidth="1"/>
    <col min="3" max="3" width="38.140625" style="2" customWidth="1"/>
    <col min="4" max="4" width="7" style="2" customWidth="1"/>
    <col min="5" max="6" width="9.140625" style="2"/>
    <col min="7" max="7" width="9.85546875" style="2" bestFit="1" customWidth="1"/>
    <col min="8" max="16384" width="9.140625" style="2"/>
  </cols>
  <sheetData>
    <row r="1" spans="1:16">
      <c r="A1" s="580" t="s">
        <v>809</v>
      </c>
      <c r="B1" s="580"/>
      <c r="C1" s="580"/>
      <c r="D1" s="580"/>
      <c r="E1" s="580"/>
      <c r="F1" s="580"/>
      <c r="G1" s="580"/>
    </row>
    <row r="2" spans="1:16" ht="7.5" customHeight="1">
      <c r="A2" s="580"/>
      <c r="B2" s="580"/>
      <c r="C2" s="580"/>
      <c r="D2" s="580"/>
      <c r="E2" s="580"/>
      <c r="F2" s="580"/>
      <c r="G2" s="580"/>
    </row>
    <row r="3" spans="1:16" ht="51" customHeight="1">
      <c r="A3" s="662" t="s">
        <v>552</v>
      </c>
      <c r="B3" s="662"/>
      <c r="C3" s="829" t="s">
        <v>824</v>
      </c>
      <c r="D3" s="663"/>
      <c r="E3" s="663"/>
      <c r="F3" s="663"/>
      <c r="G3" s="663"/>
      <c r="J3" s="3"/>
    </row>
    <row r="4" spans="1:16" ht="18" customHeight="1">
      <c r="A4" s="581" t="s">
        <v>553</v>
      </c>
      <c r="B4" s="582"/>
      <c r="C4" s="582"/>
      <c r="D4" s="582"/>
      <c r="E4" s="582"/>
      <c r="F4" s="582"/>
      <c r="G4" s="582"/>
    </row>
    <row r="5" spans="1:16" ht="6.75" customHeight="1">
      <c r="C5" s="3"/>
    </row>
    <row r="6" spans="1:16">
      <c r="A6" s="583" t="s">
        <v>15</v>
      </c>
      <c r="B6" s="583" t="s">
        <v>45</v>
      </c>
      <c r="C6" s="584" t="s">
        <v>19</v>
      </c>
      <c r="D6" s="583" t="s">
        <v>46</v>
      </c>
      <c r="E6" s="583" t="s">
        <v>5</v>
      </c>
      <c r="F6" s="583" t="s">
        <v>47</v>
      </c>
      <c r="G6" s="583" t="s">
        <v>21</v>
      </c>
    </row>
    <row r="7" spans="1:16">
      <c r="A7" s="583"/>
      <c r="B7" s="583"/>
      <c r="C7" s="584"/>
      <c r="D7" s="583"/>
      <c r="E7" s="583"/>
      <c r="F7" s="583"/>
      <c r="G7" s="583"/>
    </row>
    <row r="8" spans="1:16">
      <c r="A8" s="583"/>
      <c r="B8" s="583"/>
      <c r="C8" s="584"/>
      <c r="D8" s="583"/>
      <c r="E8" s="583"/>
      <c r="F8" s="583"/>
      <c r="G8" s="583"/>
    </row>
    <row r="9" spans="1:16" ht="3" customHeight="1">
      <c r="A9" s="664"/>
      <c r="B9" s="664"/>
      <c r="C9" s="664"/>
      <c r="D9" s="664"/>
      <c r="E9" s="664"/>
      <c r="F9" s="664"/>
      <c r="G9" s="664"/>
    </row>
    <row r="10" spans="1:16" ht="30" customHeight="1">
      <c r="A10" s="12" t="s">
        <v>33</v>
      </c>
      <c r="B10" s="5" t="s">
        <v>554</v>
      </c>
      <c r="C10" s="5" t="s">
        <v>555</v>
      </c>
      <c r="D10" s="4" t="s">
        <v>95</v>
      </c>
      <c r="E10" s="5">
        <v>114</v>
      </c>
      <c r="F10" s="5">
        <v>0</v>
      </c>
      <c r="G10" s="5">
        <f>ROUND(E10*F10,2)</f>
        <v>0</v>
      </c>
      <c r="H10" s="3"/>
      <c r="P10" s="6"/>
    </row>
    <row r="11" spans="1:16" ht="24">
      <c r="A11" s="12" t="s">
        <v>34</v>
      </c>
      <c r="B11" s="5" t="s">
        <v>556</v>
      </c>
      <c r="C11" s="5" t="s">
        <v>78</v>
      </c>
      <c r="D11" s="4" t="s">
        <v>18</v>
      </c>
      <c r="E11" s="5">
        <v>402</v>
      </c>
      <c r="F11" s="5">
        <v>0</v>
      </c>
      <c r="G11" s="5">
        <f t="shared" ref="G11:G29" si="0">ROUND(E11*F11,2)</f>
        <v>0</v>
      </c>
      <c r="H11" s="3"/>
    </row>
    <row r="12" spans="1:16" ht="24">
      <c r="A12" s="12" t="s">
        <v>8</v>
      </c>
      <c r="B12" s="5" t="s">
        <v>557</v>
      </c>
      <c r="C12" s="5" t="s">
        <v>558</v>
      </c>
      <c r="D12" s="4" t="s">
        <v>18</v>
      </c>
      <c r="E12" s="5">
        <v>760</v>
      </c>
      <c r="F12" s="5">
        <v>0</v>
      </c>
      <c r="G12" s="5">
        <f t="shared" si="0"/>
        <v>0</v>
      </c>
      <c r="P12" s="6"/>
    </row>
    <row r="13" spans="1:16" ht="24">
      <c r="A13" s="12" t="s">
        <v>28</v>
      </c>
      <c r="B13" s="5" t="s">
        <v>559</v>
      </c>
      <c r="C13" s="5" t="s">
        <v>98</v>
      </c>
      <c r="D13" s="4" t="s">
        <v>18</v>
      </c>
      <c r="E13" s="5">
        <v>410</v>
      </c>
      <c r="F13" s="5">
        <v>0</v>
      </c>
      <c r="G13" s="5">
        <f t="shared" si="0"/>
        <v>0</v>
      </c>
    </row>
    <row r="14" spans="1:16" ht="24">
      <c r="A14" s="12" t="s">
        <v>29</v>
      </c>
      <c r="B14" s="5" t="s">
        <v>355</v>
      </c>
      <c r="C14" s="5" t="s">
        <v>560</v>
      </c>
      <c r="D14" s="4" t="s">
        <v>0</v>
      </c>
      <c r="E14" s="5">
        <v>3</v>
      </c>
      <c r="F14" s="5">
        <v>0</v>
      </c>
      <c r="G14" s="5">
        <f t="shared" si="0"/>
        <v>0</v>
      </c>
    </row>
    <row r="15" spans="1:16" ht="36">
      <c r="A15" s="12" t="s">
        <v>30</v>
      </c>
      <c r="B15" s="5" t="s">
        <v>347</v>
      </c>
      <c r="C15" s="5" t="s">
        <v>774</v>
      </c>
      <c r="D15" s="4" t="s">
        <v>0</v>
      </c>
      <c r="E15" s="5">
        <v>2</v>
      </c>
      <c r="F15" s="5">
        <v>0</v>
      </c>
      <c r="G15" s="5">
        <f t="shared" si="0"/>
        <v>0</v>
      </c>
    </row>
    <row r="16" spans="1:16" ht="24">
      <c r="A16" s="12" t="s">
        <v>31</v>
      </c>
      <c r="B16" s="5" t="s">
        <v>164</v>
      </c>
      <c r="C16" s="5" t="s">
        <v>561</v>
      </c>
      <c r="D16" s="4" t="s">
        <v>95</v>
      </c>
      <c r="E16" s="5">
        <v>114</v>
      </c>
      <c r="F16" s="5">
        <v>0</v>
      </c>
      <c r="G16" s="5">
        <f t="shared" si="0"/>
        <v>0</v>
      </c>
    </row>
    <row r="17" spans="1:9" ht="24">
      <c r="A17" s="12" t="s">
        <v>35</v>
      </c>
      <c r="B17" s="5" t="s">
        <v>353</v>
      </c>
      <c r="C17" s="5" t="s">
        <v>562</v>
      </c>
      <c r="D17" s="4" t="s">
        <v>0</v>
      </c>
      <c r="E17" s="5">
        <v>3</v>
      </c>
      <c r="F17" s="5">
        <v>0</v>
      </c>
      <c r="G17" s="5">
        <f t="shared" si="0"/>
        <v>0</v>
      </c>
    </row>
    <row r="18" spans="1:9" ht="24">
      <c r="A18" s="12" t="s">
        <v>32</v>
      </c>
      <c r="B18" s="5" t="s">
        <v>351</v>
      </c>
      <c r="C18" s="5" t="s">
        <v>352</v>
      </c>
      <c r="D18" s="4" t="s">
        <v>0</v>
      </c>
      <c r="E18" s="5">
        <v>3</v>
      </c>
      <c r="F18" s="5">
        <v>0</v>
      </c>
      <c r="G18" s="5">
        <f t="shared" si="0"/>
        <v>0</v>
      </c>
    </row>
    <row r="19" spans="1:9" ht="48">
      <c r="A19" s="12" t="s">
        <v>36</v>
      </c>
      <c r="B19" s="5" t="s">
        <v>563</v>
      </c>
      <c r="C19" s="5" t="s">
        <v>564</v>
      </c>
      <c r="D19" s="4" t="s">
        <v>0</v>
      </c>
      <c r="E19" s="5">
        <v>15</v>
      </c>
      <c r="F19" s="5">
        <v>0</v>
      </c>
      <c r="G19" s="5">
        <f t="shared" si="0"/>
        <v>0</v>
      </c>
    </row>
    <row r="20" spans="1:9" ht="24">
      <c r="A20" s="12" t="s">
        <v>37</v>
      </c>
      <c r="B20" s="5" t="s">
        <v>563</v>
      </c>
      <c r="C20" s="5" t="s">
        <v>771</v>
      </c>
      <c r="D20" s="4" t="s">
        <v>0</v>
      </c>
      <c r="E20" s="5">
        <v>3</v>
      </c>
      <c r="F20" s="5">
        <v>0</v>
      </c>
      <c r="G20" s="5">
        <f t="shared" ref="G20" si="1">ROUND(E20*F20,2)</f>
        <v>0</v>
      </c>
    </row>
    <row r="21" spans="1:9" ht="24">
      <c r="A21" s="12" t="s">
        <v>42</v>
      </c>
      <c r="B21" s="5" t="s">
        <v>353</v>
      </c>
      <c r="C21" s="5" t="s">
        <v>566</v>
      </c>
      <c r="D21" s="4" t="s">
        <v>0</v>
      </c>
      <c r="E21" s="5">
        <v>3</v>
      </c>
      <c r="F21" s="5">
        <v>0</v>
      </c>
      <c r="G21" s="5">
        <f t="shared" si="0"/>
        <v>0</v>
      </c>
    </row>
    <row r="22" spans="1:9" ht="24">
      <c r="A22" s="12" t="s">
        <v>43</v>
      </c>
      <c r="B22" s="5" t="s">
        <v>351</v>
      </c>
      <c r="C22" s="5" t="s">
        <v>772</v>
      </c>
      <c r="D22" s="4" t="s">
        <v>0</v>
      </c>
      <c r="E22" s="5">
        <v>3</v>
      </c>
      <c r="F22" s="5">
        <v>0</v>
      </c>
      <c r="G22" s="5">
        <f t="shared" si="0"/>
        <v>0</v>
      </c>
      <c r="I22" s="542"/>
    </row>
    <row r="23" spans="1:9" ht="24">
      <c r="A23" s="12" t="s">
        <v>38</v>
      </c>
      <c r="B23" s="5" t="s">
        <v>371</v>
      </c>
      <c r="C23" s="5" t="s">
        <v>567</v>
      </c>
      <c r="D23" s="4" t="s">
        <v>0</v>
      </c>
      <c r="E23" s="5">
        <v>15</v>
      </c>
      <c r="F23" s="5">
        <v>0</v>
      </c>
      <c r="G23" s="5">
        <f t="shared" si="0"/>
        <v>0</v>
      </c>
    </row>
    <row r="24" spans="1:9" ht="36">
      <c r="A24" s="12" t="s">
        <v>39</v>
      </c>
      <c r="B24" s="5" t="s">
        <v>565</v>
      </c>
      <c r="C24" s="5" t="s">
        <v>49</v>
      </c>
      <c r="D24" s="4" t="s">
        <v>0</v>
      </c>
      <c r="E24" s="5">
        <v>30</v>
      </c>
      <c r="F24" s="5">
        <v>0</v>
      </c>
      <c r="G24" s="5">
        <f t="shared" si="0"/>
        <v>0</v>
      </c>
    </row>
    <row r="25" spans="1:9" ht="24">
      <c r="A25" s="12" t="s">
        <v>44</v>
      </c>
      <c r="B25" s="5" t="s">
        <v>382</v>
      </c>
      <c r="C25" s="5" t="s">
        <v>383</v>
      </c>
      <c r="D25" s="4" t="s">
        <v>568</v>
      </c>
      <c r="E25" s="5">
        <v>1</v>
      </c>
      <c r="F25" s="5">
        <v>0</v>
      </c>
      <c r="G25" s="5">
        <f t="shared" si="0"/>
        <v>0</v>
      </c>
    </row>
    <row r="26" spans="1:9" ht="24">
      <c r="A26" s="12" t="s">
        <v>64</v>
      </c>
      <c r="B26" s="5" t="s">
        <v>384</v>
      </c>
      <c r="C26" s="5" t="s">
        <v>385</v>
      </c>
      <c r="D26" s="4" t="s">
        <v>568</v>
      </c>
      <c r="E26" s="5">
        <v>14</v>
      </c>
      <c r="F26" s="5">
        <v>0</v>
      </c>
      <c r="G26" s="5">
        <f t="shared" si="0"/>
        <v>0</v>
      </c>
    </row>
    <row r="27" spans="1:9" ht="24">
      <c r="A27" s="12" t="s">
        <v>66</v>
      </c>
      <c r="B27" s="5" t="s">
        <v>386</v>
      </c>
      <c r="C27" s="5" t="s">
        <v>569</v>
      </c>
      <c r="D27" s="4" t="s">
        <v>41</v>
      </c>
      <c r="E27" s="5">
        <v>1</v>
      </c>
      <c r="F27" s="5">
        <v>0</v>
      </c>
      <c r="G27" s="5">
        <f t="shared" si="0"/>
        <v>0</v>
      </c>
    </row>
    <row r="28" spans="1:9" ht="24">
      <c r="A28" s="12" t="s">
        <v>67</v>
      </c>
      <c r="B28" s="5" t="s">
        <v>388</v>
      </c>
      <c r="C28" s="5" t="s">
        <v>570</v>
      </c>
      <c r="D28" s="4" t="s">
        <v>41</v>
      </c>
      <c r="E28" s="5">
        <v>14</v>
      </c>
      <c r="F28" s="5">
        <v>0</v>
      </c>
      <c r="G28" s="5">
        <f t="shared" si="0"/>
        <v>0</v>
      </c>
    </row>
    <row r="29" spans="1:9" ht="36">
      <c r="A29" s="12" t="s">
        <v>68</v>
      </c>
      <c r="B29" s="5" t="s">
        <v>571</v>
      </c>
      <c r="C29" s="5" t="s">
        <v>136</v>
      </c>
      <c r="D29" s="4" t="s">
        <v>18</v>
      </c>
      <c r="E29" s="5">
        <v>380</v>
      </c>
      <c r="F29" s="5">
        <v>0</v>
      </c>
      <c r="G29" s="5">
        <f t="shared" si="0"/>
        <v>0</v>
      </c>
    </row>
    <row r="30" spans="1:9" ht="6.75" customHeight="1">
      <c r="A30" s="9"/>
      <c r="B30" s="9"/>
      <c r="C30" s="9"/>
      <c r="D30" s="9"/>
      <c r="E30" s="9"/>
      <c r="F30" s="9"/>
      <c r="G30" s="9"/>
    </row>
    <row r="31" spans="1:9">
      <c r="A31" s="9"/>
      <c r="B31" s="9"/>
      <c r="C31" s="9"/>
      <c r="D31" s="590" t="s">
        <v>22</v>
      </c>
      <c r="E31" s="590"/>
      <c r="F31" s="590"/>
      <c r="G31" s="5">
        <f>SUM(G10:G29)</f>
        <v>0</v>
      </c>
      <c r="H31" s="6"/>
    </row>
    <row r="32" spans="1:9">
      <c r="A32" s="9"/>
      <c r="B32" s="9"/>
      <c r="C32" s="9"/>
      <c r="D32" s="590" t="s">
        <v>24</v>
      </c>
      <c r="E32" s="590"/>
      <c r="F32" s="590"/>
      <c r="G32" s="5">
        <f>ROUND(0.23*G31,2)</f>
        <v>0</v>
      </c>
    </row>
    <row r="33" spans="1:9">
      <c r="A33" s="9"/>
      <c r="B33" s="9"/>
      <c r="C33" s="9"/>
      <c r="D33" s="590" t="s">
        <v>23</v>
      </c>
      <c r="E33" s="590"/>
      <c r="F33" s="590"/>
      <c r="G33" s="5">
        <f>G31+G32</f>
        <v>0</v>
      </c>
    </row>
    <row r="34" spans="1:9">
      <c r="A34" s="310"/>
      <c r="B34" s="310"/>
      <c r="C34" s="309"/>
      <c r="D34" s="309"/>
      <c r="E34" s="309"/>
      <c r="F34" s="309"/>
      <c r="G34" s="310"/>
    </row>
    <row r="35" spans="1:9">
      <c r="A35" s="310"/>
      <c r="B35" s="310"/>
      <c r="C35" s="310"/>
      <c r="D35" s="589"/>
      <c r="E35" s="589"/>
      <c r="F35" s="589"/>
      <c r="G35" s="589"/>
    </row>
    <row r="36" spans="1:9">
      <c r="A36" s="310"/>
      <c r="B36" s="310"/>
      <c r="C36" s="310"/>
      <c r="D36" s="310"/>
      <c r="E36" s="310"/>
      <c r="F36" s="310"/>
      <c r="G36" s="310"/>
    </row>
    <row r="37" spans="1:9" ht="12.75" customHeight="1">
      <c r="A37" s="310"/>
      <c r="B37" s="310"/>
      <c r="C37" s="310"/>
      <c r="D37" s="588"/>
      <c r="E37" s="588"/>
      <c r="F37" s="588"/>
      <c r="G37" s="588"/>
    </row>
    <row r="38" spans="1:9">
      <c r="A38" s="310"/>
      <c r="B38" s="310"/>
      <c r="C38" s="7" t="s">
        <v>80</v>
      </c>
      <c r="D38" s="588" t="s">
        <v>54</v>
      </c>
      <c r="E38" s="588"/>
      <c r="F38" s="588"/>
      <c r="G38" s="588"/>
    </row>
    <row r="39" spans="1:9">
      <c r="A39" s="8"/>
      <c r="B39" s="8"/>
      <c r="C39" s="309" t="s">
        <v>52</v>
      </c>
      <c r="D39" s="587" t="s">
        <v>53</v>
      </c>
      <c r="E39" s="587"/>
      <c r="F39" s="587"/>
      <c r="G39" s="587"/>
      <c r="I39" s="6"/>
    </row>
    <row r="40" spans="1:9">
      <c r="A40" s="8"/>
      <c r="B40" s="8"/>
      <c r="C40" s="8"/>
      <c r="D40" s="588"/>
      <c r="E40" s="588"/>
      <c r="F40" s="588"/>
      <c r="G40" s="588"/>
    </row>
    <row r="41" spans="1:9">
      <c r="D41" s="588"/>
      <c r="E41" s="588"/>
      <c r="F41" s="588"/>
      <c r="G41" s="588"/>
    </row>
    <row r="42" spans="1:9">
      <c r="D42" s="588"/>
      <c r="E42" s="588"/>
      <c r="F42" s="588"/>
      <c r="G42" s="588"/>
    </row>
    <row r="43" spans="1:9">
      <c r="C43" s="3"/>
      <c r="D43" s="588"/>
      <c r="E43" s="588"/>
      <c r="F43" s="588"/>
      <c r="G43" s="588"/>
    </row>
    <row r="44" spans="1:9">
      <c r="D44" s="587"/>
      <c r="E44" s="587"/>
      <c r="F44" s="587"/>
      <c r="G44" s="587"/>
    </row>
  </sheetData>
  <mergeCells count="24">
    <mergeCell ref="D35:G35"/>
    <mergeCell ref="A1:G2"/>
    <mergeCell ref="A3:B3"/>
    <mergeCell ref="C3:G3"/>
    <mergeCell ref="A4:G4"/>
    <mergeCell ref="A6:A8"/>
    <mergeCell ref="B6:B8"/>
    <mergeCell ref="C6:C8"/>
    <mergeCell ref="D6:D8"/>
    <mergeCell ref="E6:E8"/>
    <mergeCell ref="F6:F8"/>
    <mergeCell ref="G6:G8"/>
    <mergeCell ref="A9:G9"/>
    <mergeCell ref="D31:F31"/>
    <mergeCell ref="D32:F32"/>
    <mergeCell ref="D33:F33"/>
    <mergeCell ref="D43:G43"/>
    <mergeCell ref="D44:G44"/>
    <mergeCell ref="D37:G37"/>
    <mergeCell ref="D38:G38"/>
    <mergeCell ref="D39:G39"/>
    <mergeCell ref="D40:G40"/>
    <mergeCell ref="D41:G41"/>
    <mergeCell ref="D42:G42"/>
  </mergeCells>
  <phoneticPr fontId="106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M377"/>
  <sheetViews>
    <sheetView zoomScale="98" zoomScaleNormal="98" zoomScaleSheetLayoutView="55" zoomScalePageLayoutView="70" workbookViewId="0">
      <selection activeCell="J144" sqref="J144"/>
    </sheetView>
  </sheetViews>
  <sheetFormatPr defaultRowHeight="12"/>
  <cols>
    <col min="1" max="1" width="7.28515625" style="397" customWidth="1"/>
    <col min="2" max="2" width="13.42578125" style="484" customWidth="1"/>
    <col min="3" max="3" width="96" style="396" customWidth="1"/>
    <col min="4" max="4" width="5.7109375" style="397" customWidth="1"/>
    <col min="5" max="5" width="10.42578125" style="398" customWidth="1"/>
    <col min="6" max="6" width="15" style="318" customWidth="1"/>
    <col min="7" max="7" width="15.42578125" style="318" customWidth="1"/>
    <col min="8" max="250" width="9.140625" style="318"/>
    <col min="251" max="251" width="7.28515625" style="318" customWidth="1"/>
    <col min="252" max="252" width="13.42578125" style="318" customWidth="1"/>
    <col min="253" max="253" width="96" style="318" customWidth="1"/>
    <col min="254" max="254" width="5.7109375" style="318" customWidth="1"/>
    <col min="255" max="255" width="10.42578125" style="318" customWidth="1"/>
    <col min="256" max="256" width="15" style="318" customWidth="1"/>
    <col min="257" max="257" width="15.42578125" style="318" customWidth="1"/>
    <col min="258" max="506" width="9.140625" style="318"/>
    <col min="507" max="507" width="7.28515625" style="318" customWidth="1"/>
    <col min="508" max="508" width="13.42578125" style="318" customWidth="1"/>
    <col min="509" max="509" width="96" style="318" customWidth="1"/>
    <col min="510" max="510" width="5.7109375" style="318" customWidth="1"/>
    <col min="511" max="511" width="10.42578125" style="318" customWidth="1"/>
    <col min="512" max="512" width="15" style="318" customWidth="1"/>
    <col min="513" max="513" width="15.42578125" style="318" customWidth="1"/>
    <col min="514" max="762" width="9.140625" style="318"/>
    <col min="763" max="763" width="7.28515625" style="318" customWidth="1"/>
    <col min="764" max="764" width="13.42578125" style="318" customWidth="1"/>
    <col min="765" max="765" width="96" style="318" customWidth="1"/>
    <col min="766" max="766" width="5.7109375" style="318" customWidth="1"/>
    <col min="767" max="767" width="10.42578125" style="318" customWidth="1"/>
    <col min="768" max="768" width="15" style="318" customWidth="1"/>
    <col min="769" max="769" width="15.42578125" style="318" customWidth="1"/>
    <col min="770" max="1018" width="9.140625" style="318"/>
    <col min="1019" max="1019" width="7.28515625" style="318" customWidth="1"/>
    <col min="1020" max="1020" width="13.42578125" style="318" customWidth="1"/>
    <col min="1021" max="1021" width="96" style="318" customWidth="1"/>
    <col min="1022" max="1022" width="5.7109375" style="318" customWidth="1"/>
    <col min="1023" max="1023" width="10.42578125" style="318" customWidth="1"/>
    <col min="1024" max="1024" width="15" style="318" customWidth="1"/>
    <col min="1025" max="1025" width="15.42578125" style="318" customWidth="1"/>
    <col min="1026" max="1274" width="9.140625" style="318"/>
    <col min="1275" max="1275" width="7.28515625" style="318" customWidth="1"/>
    <col min="1276" max="1276" width="13.42578125" style="318" customWidth="1"/>
    <col min="1277" max="1277" width="96" style="318" customWidth="1"/>
    <col min="1278" max="1278" width="5.7109375" style="318" customWidth="1"/>
    <col min="1279" max="1279" width="10.42578125" style="318" customWidth="1"/>
    <col min="1280" max="1280" width="15" style="318" customWidth="1"/>
    <col min="1281" max="1281" width="15.42578125" style="318" customWidth="1"/>
    <col min="1282" max="1530" width="9.140625" style="318"/>
    <col min="1531" max="1531" width="7.28515625" style="318" customWidth="1"/>
    <col min="1532" max="1532" width="13.42578125" style="318" customWidth="1"/>
    <col min="1533" max="1533" width="96" style="318" customWidth="1"/>
    <col min="1534" max="1534" width="5.7109375" style="318" customWidth="1"/>
    <col min="1535" max="1535" width="10.42578125" style="318" customWidth="1"/>
    <col min="1536" max="1536" width="15" style="318" customWidth="1"/>
    <col min="1537" max="1537" width="15.42578125" style="318" customWidth="1"/>
    <col min="1538" max="1786" width="9.140625" style="318"/>
    <col min="1787" max="1787" width="7.28515625" style="318" customWidth="1"/>
    <col min="1788" max="1788" width="13.42578125" style="318" customWidth="1"/>
    <col min="1789" max="1789" width="96" style="318" customWidth="1"/>
    <col min="1790" max="1790" width="5.7109375" style="318" customWidth="1"/>
    <col min="1791" max="1791" width="10.42578125" style="318" customWidth="1"/>
    <col min="1792" max="1792" width="15" style="318" customWidth="1"/>
    <col min="1793" max="1793" width="15.42578125" style="318" customWidth="1"/>
    <col min="1794" max="2042" width="9.140625" style="318"/>
    <col min="2043" max="2043" width="7.28515625" style="318" customWidth="1"/>
    <col min="2044" max="2044" width="13.42578125" style="318" customWidth="1"/>
    <col min="2045" max="2045" width="96" style="318" customWidth="1"/>
    <col min="2046" max="2046" width="5.7109375" style="318" customWidth="1"/>
    <col min="2047" max="2047" width="10.42578125" style="318" customWidth="1"/>
    <col min="2048" max="2048" width="15" style="318" customWidth="1"/>
    <col min="2049" max="2049" width="15.42578125" style="318" customWidth="1"/>
    <col min="2050" max="2298" width="9.140625" style="318"/>
    <col min="2299" max="2299" width="7.28515625" style="318" customWidth="1"/>
    <col min="2300" max="2300" width="13.42578125" style="318" customWidth="1"/>
    <col min="2301" max="2301" width="96" style="318" customWidth="1"/>
    <col min="2302" max="2302" width="5.7109375" style="318" customWidth="1"/>
    <col min="2303" max="2303" width="10.42578125" style="318" customWidth="1"/>
    <col min="2304" max="2304" width="15" style="318" customWidth="1"/>
    <col min="2305" max="2305" width="15.42578125" style="318" customWidth="1"/>
    <col min="2306" max="2554" width="9.140625" style="318"/>
    <col min="2555" max="2555" width="7.28515625" style="318" customWidth="1"/>
    <col min="2556" max="2556" width="13.42578125" style="318" customWidth="1"/>
    <col min="2557" max="2557" width="96" style="318" customWidth="1"/>
    <col min="2558" max="2558" width="5.7109375" style="318" customWidth="1"/>
    <col min="2559" max="2559" width="10.42578125" style="318" customWidth="1"/>
    <col min="2560" max="2560" width="15" style="318" customWidth="1"/>
    <col min="2561" max="2561" width="15.42578125" style="318" customWidth="1"/>
    <col min="2562" max="2810" width="9.140625" style="318"/>
    <col min="2811" max="2811" width="7.28515625" style="318" customWidth="1"/>
    <col min="2812" max="2812" width="13.42578125" style="318" customWidth="1"/>
    <col min="2813" max="2813" width="96" style="318" customWidth="1"/>
    <col min="2814" max="2814" width="5.7109375" style="318" customWidth="1"/>
    <col min="2815" max="2815" width="10.42578125" style="318" customWidth="1"/>
    <col min="2816" max="2816" width="15" style="318" customWidth="1"/>
    <col min="2817" max="2817" width="15.42578125" style="318" customWidth="1"/>
    <col min="2818" max="3066" width="9.140625" style="318"/>
    <col min="3067" max="3067" width="7.28515625" style="318" customWidth="1"/>
    <col min="3068" max="3068" width="13.42578125" style="318" customWidth="1"/>
    <col min="3069" max="3069" width="96" style="318" customWidth="1"/>
    <col min="3070" max="3070" width="5.7109375" style="318" customWidth="1"/>
    <col min="3071" max="3071" width="10.42578125" style="318" customWidth="1"/>
    <col min="3072" max="3072" width="15" style="318" customWidth="1"/>
    <col min="3073" max="3073" width="15.42578125" style="318" customWidth="1"/>
    <col min="3074" max="3322" width="9.140625" style="318"/>
    <col min="3323" max="3323" width="7.28515625" style="318" customWidth="1"/>
    <col min="3324" max="3324" width="13.42578125" style="318" customWidth="1"/>
    <col min="3325" max="3325" width="96" style="318" customWidth="1"/>
    <col min="3326" max="3326" width="5.7109375" style="318" customWidth="1"/>
    <col min="3327" max="3327" width="10.42578125" style="318" customWidth="1"/>
    <col min="3328" max="3328" width="15" style="318" customWidth="1"/>
    <col min="3329" max="3329" width="15.42578125" style="318" customWidth="1"/>
    <col min="3330" max="3578" width="9.140625" style="318"/>
    <col min="3579" max="3579" width="7.28515625" style="318" customWidth="1"/>
    <col min="3580" max="3580" width="13.42578125" style="318" customWidth="1"/>
    <col min="3581" max="3581" width="96" style="318" customWidth="1"/>
    <col min="3582" max="3582" width="5.7109375" style="318" customWidth="1"/>
    <col min="3583" max="3583" width="10.42578125" style="318" customWidth="1"/>
    <col min="3584" max="3584" width="15" style="318" customWidth="1"/>
    <col min="3585" max="3585" width="15.42578125" style="318" customWidth="1"/>
    <col min="3586" max="3834" width="9.140625" style="318"/>
    <col min="3835" max="3835" width="7.28515625" style="318" customWidth="1"/>
    <col min="3836" max="3836" width="13.42578125" style="318" customWidth="1"/>
    <col min="3837" max="3837" width="96" style="318" customWidth="1"/>
    <col min="3838" max="3838" width="5.7109375" style="318" customWidth="1"/>
    <col min="3839" max="3839" width="10.42578125" style="318" customWidth="1"/>
    <col min="3840" max="3840" width="15" style="318" customWidth="1"/>
    <col min="3841" max="3841" width="15.42578125" style="318" customWidth="1"/>
    <col min="3842" max="4090" width="9.140625" style="318"/>
    <col min="4091" max="4091" width="7.28515625" style="318" customWidth="1"/>
    <col min="4092" max="4092" width="13.42578125" style="318" customWidth="1"/>
    <col min="4093" max="4093" width="96" style="318" customWidth="1"/>
    <col min="4094" max="4094" width="5.7109375" style="318" customWidth="1"/>
    <col min="4095" max="4095" width="10.42578125" style="318" customWidth="1"/>
    <col min="4096" max="4096" width="15" style="318" customWidth="1"/>
    <col min="4097" max="4097" width="15.42578125" style="318" customWidth="1"/>
    <col min="4098" max="4346" width="9.140625" style="318"/>
    <col min="4347" max="4347" width="7.28515625" style="318" customWidth="1"/>
    <col min="4348" max="4348" width="13.42578125" style="318" customWidth="1"/>
    <col min="4349" max="4349" width="96" style="318" customWidth="1"/>
    <col min="4350" max="4350" width="5.7109375" style="318" customWidth="1"/>
    <col min="4351" max="4351" width="10.42578125" style="318" customWidth="1"/>
    <col min="4352" max="4352" width="15" style="318" customWidth="1"/>
    <col min="4353" max="4353" width="15.42578125" style="318" customWidth="1"/>
    <col min="4354" max="4602" width="9.140625" style="318"/>
    <col min="4603" max="4603" width="7.28515625" style="318" customWidth="1"/>
    <col min="4604" max="4604" width="13.42578125" style="318" customWidth="1"/>
    <col min="4605" max="4605" width="96" style="318" customWidth="1"/>
    <col min="4606" max="4606" width="5.7109375" style="318" customWidth="1"/>
    <col min="4607" max="4607" width="10.42578125" style="318" customWidth="1"/>
    <col min="4608" max="4608" width="15" style="318" customWidth="1"/>
    <col min="4609" max="4609" width="15.42578125" style="318" customWidth="1"/>
    <col min="4610" max="4858" width="9.140625" style="318"/>
    <col min="4859" max="4859" width="7.28515625" style="318" customWidth="1"/>
    <col min="4860" max="4860" width="13.42578125" style="318" customWidth="1"/>
    <col min="4861" max="4861" width="96" style="318" customWidth="1"/>
    <col min="4862" max="4862" width="5.7109375" style="318" customWidth="1"/>
    <col min="4863" max="4863" width="10.42578125" style="318" customWidth="1"/>
    <col min="4864" max="4864" width="15" style="318" customWidth="1"/>
    <col min="4865" max="4865" width="15.42578125" style="318" customWidth="1"/>
    <col min="4866" max="5114" width="9.140625" style="318"/>
    <col min="5115" max="5115" width="7.28515625" style="318" customWidth="1"/>
    <col min="5116" max="5116" width="13.42578125" style="318" customWidth="1"/>
    <col min="5117" max="5117" width="96" style="318" customWidth="1"/>
    <col min="5118" max="5118" width="5.7109375" style="318" customWidth="1"/>
    <col min="5119" max="5119" width="10.42578125" style="318" customWidth="1"/>
    <col min="5120" max="5120" width="15" style="318" customWidth="1"/>
    <col min="5121" max="5121" width="15.42578125" style="318" customWidth="1"/>
    <col min="5122" max="5370" width="9.140625" style="318"/>
    <col min="5371" max="5371" width="7.28515625" style="318" customWidth="1"/>
    <col min="5372" max="5372" width="13.42578125" style="318" customWidth="1"/>
    <col min="5373" max="5373" width="96" style="318" customWidth="1"/>
    <col min="5374" max="5374" width="5.7109375" style="318" customWidth="1"/>
    <col min="5375" max="5375" width="10.42578125" style="318" customWidth="1"/>
    <col min="5376" max="5376" width="15" style="318" customWidth="1"/>
    <col min="5377" max="5377" width="15.42578125" style="318" customWidth="1"/>
    <col min="5378" max="5626" width="9.140625" style="318"/>
    <col min="5627" max="5627" width="7.28515625" style="318" customWidth="1"/>
    <col min="5628" max="5628" width="13.42578125" style="318" customWidth="1"/>
    <col min="5629" max="5629" width="96" style="318" customWidth="1"/>
    <col min="5630" max="5630" width="5.7109375" style="318" customWidth="1"/>
    <col min="5631" max="5631" width="10.42578125" style="318" customWidth="1"/>
    <col min="5632" max="5632" width="15" style="318" customWidth="1"/>
    <col min="5633" max="5633" width="15.42578125" style="318" customWidth="1"/>
    <col min="5634" max="5882" width="9.140625" style="318"/>
    <col min="5883" max="5883" width="7.28515625" style="318" customWidth="1"/>
    <col min="5884" max="5884" width="13.42578125" style="318" customWidth="1"/>
    <col min="5885" max="5885" width="96" style="318" customWidth="1"/>
    <col min="5886" max="5886" width="5.7109375" style="318" customWidth="1"/>
    <col min="5887" max="5887" width="10.42578125" style="318" customWidth="1"/>
    <col min="5888" max="5888" width="15" style="318" customWidth="1"/>
    <col min="5889" max="5889" width="15.42578125" style="318" customWidth="1"/>
    <col min="5890" max="6138" width="9.140625" style="318"/>
    <col min="6139" max="6139" width="7.28515625" style="318" customWidth="1"/>
    <col min="6140" max="6140" width="13.42578125" style="318" customWidth="1"/>
    <col min="6141" max="6141" width="96" style="318" customWidth="1"/>
    <col min="6142" max="6142" width="5.7109375" style="318" customWidth="1"/>
    <col min="6143" max="6143" width="10.42578125" style="318" customWidth="1"/>
    <col min="6144" max="6144" width="15" style="318" customWidth="1"/>
    <col min="6145" max="6145" width="15.42578125" style="318" customWidth="1"/>
    <col min="6146" max="6394" width="9.140625" style="318"/>
    <col min="6395" max="6395" width="7.28515625" style="318" customWidth="1"/>
    <col min="6396" max="6396" width="13.42578125" style="318" customWidth="1"/>
    <col min="6397" max="6397" width="96" style="318" customWidth="1"/>
    <col min="6398" max="6398" width="5.7109375" style="318" customWidth="1"/>
    <col min="6399" max="6399" width="10.42578125" style="318" customWidth="1"/>
    <col min="6400" max="6400" width="15" style="318" customWidth="1"/>
    <col min="6401" max="6401" width="15.42578125" style="318" customWidth="1"/>
    <col min="6402" max="6650" width="9.140625" style="318"/>
    <col min="6651" max="6651" width="7.28515625" style="318" customWidth="1"/>
    <col min="6652" max="6652" width="13.42578125" style="318" customWidth="1"/>
    <col min="6653" max="6653" width="96" style="318" customWidth="1"/>
    <col min="6654" max="6654" width="5.7109375" style="318" customWidth="1"/>
    <col min="6655" max="6655" width="10.42578125" style="318" customWidth="1"/>
    <col min="6656" max="6656" width="15" style="318" customWidth="1"/>
    <col min="6657" max="6657" width="15.42578125" style="318" customWidth="1"/>
    <col min="6658" max="6906" width="9.140625" style="318"/>
    <col min="6907" max="6907" width="7.28515625" style="318" customWidth="1"/>
    <col min="6908" max="6908" width="13.42578125" style="318" customWidth="1"/>
    <col min="6909" max="6909" width="96" style="318" customWidth="1"/>
    <col min="6910" max="6910" width="5.7109375" style="318" customWidth="1"/>
    <col min="6911" max="6911" width="10.42578125" style="318" customWidth="1"/>
    <col min="6912" max="6912" width="15" style="318" customWidth="1"/>
    <col min="6913" max="6913" width="15.42578125" style="318" customWidth="1"/>
    <col min="6914" max="7162" width="9.140625" style="318"/>
    <col min="7163" max="7163" width="7.28515625" style="318" customWidth="1"/>
    <col min="7164" max="7164" width="13.42578125" style="318" customWidth="1"/>
    <col min="7165" max="7165" width="96" style="318" customWidth="1"/>
    <col min="7166" max="7166" width="5.7109375" style="318" customWidth="1"/>
    <col min="7167" max="7167" width="10.42578125" style="318" customWidth="1"/>
    <col min="7168" max="7168" width="15" style="318" customWidth="1"/>
    <col min="7169" max="7169" width="15.42578125" style="318" customWidth="1"/>
    <col min="7170" max="7418" width="9.140625" style="318"/>
    <col min="7419" max="7419" width="7.28515625" style="318" customWidth="1"/>
    <col min="7420" max="7420" width="13.42578125" style="318" customWidth="1"/>
    <col min="7421" max="7421" width="96" style="318" customWidth="1"/>
    <col min="7422" max="7422" width="5.7109375" style="318" customWidth="1"/>
    <col min="7423" max="7423" width="10.42578125" style="318" customWidth="1"/>
    <col min="7424" max="7424" width="15" style="318" customWidth="1"/>
    <col min="7425" max="7425" width="15.42578125" style="318" customWidth="1"/>
    <col min="7426" max="7674" width="9.140625" style="318"/>
    <col min="7675" max="7675" width="7.28515625" style="318" customWidth="1"/>
    <col min="7676" max="7676" width="13.42578125" style="318" customWidth="1"/>
    <col min="7677" max="7677" width="96" style="318" customWidth="1"/>
    <col min="7678" max="7678" width="5.7109375" style="318" customWidth="1"/>
    <col min="7679" max="7679" width="10.42578125" style="318" customWidth="1"/>
    <col min="7680" max="7680" width="15" style="318" customWidth="1"/>
    <col min="7681" max="7681" width="15.42578125" style="318" customWidth="1"/>
    <col min="7682" max="7930" width="9.140625" style="318"/>
    <col min="7931" max="7931" width="7.28515625" style="318" customWidth="1"/>
    <col min="7932" max="7932" width="13.42578125" style="318" customWidth="1"/>
    <col min="7933" max="7933" width="96" style="318" customWidth="1"/>
    <col min="7934" max="7934" width="5.7109375" style="318" customWidth="1"/>
    <col min="7935" max="7935" width="10.42578125" style="318" customWidth="1"/>
    <col min="7936" max="7936" width="15" style="318" customWidth="1"/>
    <col min="7937" max="7937" width="15.42578125" style="318" customWidth="1"/>
    <col min="7938" max="8186" width="9.140625" style="318"/>
    <col min="8187" max="8187" width="7.28515625" style="318" customWidth="1"/>
    <col min="8188" max="8188" width="13.42578125" style="318" customWidth="1"/>
    <col min="8189" max="8189" width="96" style="318" customWidth="1"/>
    <col min="8190" max="8190" width="5.7109375" style="318" customWidth="1"/>
    <col min="8191" max="8191" width="10.42578125" style="318" customWidth="1"/>
    <col min="8192" max="8192" width="15" style="318" customWidth="1"/>
    <col min="8193" max="8193" width="15.42578125" style="318" customWidth="1"/>
    <col min="8194" max="8442" width="9.140625" style="318"/>
    <col min="8443" max="8443" width="7.28515625" style="318" customWidth="1"/>
    <col min="8444" max="8444" width="13.42578125" style="318" customWidth="1"/>
    <col min="8445" max="8445" width="96" style="318" customWidth="1"/>
    <col min="8446" max="8446" width="5.7109375" style="318" customWidth="1"/>
    <col min="8447" max="8447" width="10.42578125" style="318" customWidth="1"/>
    <col min="8448" max="8448" width="15" style="318" customWidth="1"/>
    <col min="8449" max="8449" width="15.42578125" style="318" customWidth="1"/>
    <col min="8450" max="8698" width="9.140625" style="318"/>
    <col min="8699" max="8699" width="7.28515625" style="318" customWidth="1"/>
    <col min="8700" max="8700" width="13.42578125" style="318" customWidth="1"/>
    <col min="8701" max="8701" width="96" style="318" customWidth="1"/>
    <col min="8702" max="8702" width="5.7109375" style="318" customWidth="1"/>
    <col min="8703" max="8703" width="10.42578125" style="318" customWidth="1"/>
    <col min="8704" max="8704" width="15" style="318" customWidth="1"/>
    <col min="8705" max="8705" width="15.42578125" style="318" customWidth="1"/>
    <col min="8706" max="8954" width="9.140625" style="318"/>
    <col min="8955" max="8955" width="7.28515625" style="318" customWidth="1"/>
    <col min="8956" max="8956" width="13.42578125" style="318" customWidth="1"/>
    <col min="8957" max="8957" width="96" style="318" customWidth="1"/>
    <col min="8958" max="8958" width="5.7109375" style="318" customWidth="1"/>
    <col min="8959" max="8959" width="10.42578125" style="318" customWidth="1"/>
    <col min="8960" max="8960" width="15" style="318" customWidth="1"/>
    <col min="8961" max="8961" width="15.42578125" style="318" customWidth="1"/>
    <col min="8962" max="9210" width="9.140625" style="318"/>
    <col min="9211" max="9211" width="7.28515625" style="318" customWidth="1"/>
    <col min="9212" max="9212" width="13.42578125" style="318" customWidth="1"/>
    <col min="9213" max="9213" width="96" style="318" customWidth="1"/>
    <col min="9214" max="9214" width="5.7109375" style="318" customWidth="1"/>
    <col min="9215" max="9215" width="10.42578125" style="318" customWidth="1"/>
    <col min="9216" max="9216" width="15" style="318" customWidth="1"/>
    <col min="9217" max="9217" width="15.42578125" style="318" customWidth="1"/>
    <col min="9218" max="9466" width="9.140625" style="318"/>
    <col min="9467" max="9467" width="7.28515625" style="318" customWidth="1"/>
    <col min="9468" max="9468" width="13.42578125" style="318" customWidth="1"/>
    <col min="9469" max="9469" width="96" style="318" customWidth="1"/>
    <col min="9470" max="9470" width="5.7109375" style="318" customWidth="1"/>
    <col min="9471" max="9471" width="10.42578125" style="318" customWidth="1"/>
    <col min="9472" max="9472" width="15" style="318" customWidth="1"/>
    <col min="9473" max="9473" width="15.42578125" style="318" customWidth="1"/>
    <col min="9474" max="9722" width="9.140625" style="318"/>
    <col min="9723" max="9723" width="7.28515625" style="318" customWidth="1"/>
    <col min="9724" max="9724" width="13.42578125" style="318" customWidth="1"/>
    <col min="9725" max="9725" width="96" style="318" customWidth="1"/>
    <col min="9726" max="9726" width="5.7109375" style="318" customWidth="1"/>
    <col min="9727" max="9727" width="10.42578125" style="318" customWidth="1"/>
    <col min="9728" max="9728" width="15" style="318" customWidth="1"/>
    <col min="9729" max="9729" width="15.42578125" style="318" customWidth="1"/>
    <col min="9730" max="9978" width="9.140625" style="318"/>
    <col min="9979" max="9979" width="7.28515625" style="318" customWidth="1"/>
    <col min="9980" max="9980" width="13.42578125" style="318" customWidth="1"/>
    <col min="9981" max="9981" width="96" style="318" customWidth="1"/>
    <col min="9982" max="9982" width="5.7109375" style="318" customWidth="1"/>
    <col min="9983" max="9983" width="10.42578125" style="318" customWidth="1"/>
    <col min="9984" max="9984" width="15" style="318" customWidth="1"/>
    <col min="9985" max="9985" width="15.42578125" style="318" customWidth="1"/>
    <col min="9986" max="10234" width="9.140625" style="318"/>
    <col min="10235" max="10235" width="7.28515625" style="318" customWidth="1"/>
    <col min="10236" max="10236" width="13.42578125" style="318" customWidth="1"/>
    <col min="10237" max="10237" width="96" style="318" customWidth="1"/>
    <col min="10238" max="10238" width="5.7109375" style="318" customWidth="1"/>
    <col min="10239" max="10239" width="10.42578125" style="318" customWidth="1"/>
    <col min="10240" max="10240" width="15" style="318" customWidth="1"/>
    <col min="10241" max="10241" width="15.42578125" style="318" customWidth="1"/>
    <col min="10242" max="10490" width="9.140625" style="318"/>
    <col min="10491" max="10491" width="7.28515625" style="318" customWidth="1"/>
    <col min="10492" max="10492" width="13.42578125" style="318" customWidth="1"/>
    <col min="10493" max="10493" width="96" style="318" customWidth="1"/>
    <col min="10494" max="10494" width="5.7109375" style="318" customWidth="1"/>
    <col min="10495" max="10495" width="10.42578125" style="318" customWidth="1"/>
    <col min="10496" max="10496" width="15" style="318" customWidth="1"/>
    <col min="10497" max="10497" width="15.42578125" style="318" customWidth="1"/>
    <col min="10498" max="10746" width="9.140625" style="318"/>
    <col min="10747" max="10747" width="7.28515625" style="318" customWidth="1"/>
    <col min="10748" max="10748" width="13.42578125" style="318" customWidth="1"/>
    <col min="10749" max="10749" width="96" style="318" customWidth="1"/>
    <col min="10750" max="10750" width="5.7109375" style="318" customWidth="1"/>
    <col min="10751" max="10751" width="10.42578125" style="318" customWidth="1"/>
    <col min="10752" max="10752" width="15" style="318" customWidth="1"/>
    <col min="10753" max="10753" width="15.42578125" style="318" customWidth="1"/>
    <col min="10754" max="11002" width="9.140625" style="318"/>
    <col min="11003" max="11003" width="7.28515625" style="318" customWidth="1"/>
    <col min="11004" max="11004" width="13.42578125" style="318" customWidth="1"/>
    <col min="11005" max="11005" width="96" style="318" customWidth="1"/>
    <col min="11006" max="11006" width="5.7109375" style="318" customWidth="1"/>
    <col min="11007" max="11007" width="10.42578125" style="318" customWidth="1"/>
    <col min="11008" max="11008" width="15" style="318" customWidth="1"/>
    <col min="11009" max="11009" width="15.42578125" style="318" customWidth="1"/>
    <col min="11010" max="11258" width="9.140625" style="318"/>
    <col min="11259" max="11259" width="7.28515625" style="318" customWidth="1"/>
    <col min="11260" max="11260" width="13.42578125" style="318" customWidth="1"/>
    <col min="11261" max="11261" width="96" style="318" customWidth="1"/>
    <col min="11262" max="11262" width="5.7109375" style="318" customWidth="1"/>
    <col min="11263" max="11263" width="10.42578125" style="318" customWidth="1"/>
    <col min="11264" max="11264" width="15" style="318" customWidth="1"/>
    <col min="11265" max="11265" width="15.42578125" style="318" customWidth="1"/>
    <col min="11266" max="11514" width="9.140625" style="318"/>
    <col min="11515" max="11515" width="7.28515625" style="318" customWidth="1"/>
    <col min="11516" max="11516" width="13.42578125" style="318" customWidth="1"/>
    <col min="11517" max="11517" width="96" style="318" customWidth="1"/>
    <col min="11518" max="11518" width="5.7109375" style="318" customWidth="1"/>
    <col min="11519" max="11519" width="10.42578125" style="318" customWidth="1"/>
    <col min="11520" max="11520" width="15" style="318" customWidth="1"/>
    <col min="11521" max="11521" width="15.42578125" style="318" customWidth="1"/>
    <col min="11522" max="11770" width="9.140625" style="318"/>
    <col min="11771" max="11771" width="7.28515625" style="318" customWidth="1"/>
    <col min="11772" max="11772" width="13.42578125" style="318" customWidth="1"/>
    <col min="11773" max="11773" width="96" style="318" customWidth="1"/>
    <col min="11774" max="11774" width="5.7109375" style="318" customWidth="1"/>
    <col min="11775" max="11775" width="10.42578125" style="318" customWidth="1"/>
    <col min="11776" max="11776" width="15" style="318" customWidth="1"/>
    <col min="11777" max="11777" width="15.42578125" style="318" customWidth="1"/>
    <col min="11778" max="12026" width="9.140625" style="318"/>
    <col min="12027" max="12027" width="7.28515625" style="318" customWidth="1"/>
    <col min="12028" max="12028" width="13.42578125" style="318" customWidth="1"/>
    <col min="12029" max="12029" width="96" style="318" customWidth="1"/>
    <col min="12030" max="12030" width="5.7109375" style="318" customWidth="1"/>
    <col min="12031" max="12031" width="10.42578125" style="318" customWidth="1"/>
    <col min="12032" max="12032" width="15" style="318" customWidth="1"/>
    <col min="12033" max="12033" width="15.42578125" style="318" customWidth="1"/>
    <col min="12034" max="12282" width="9.140625" style="318"/>
    <col min="12283" max="12283" width="7.28515625" style="318" customWidth="1"/>
    <col min="12284" max="12284" width="13.42578125" style="318" customWidth="1"/>
    <col min="12285" max="12285" width="96" style="318" customWidth="1"/>
    <col min="12286" max="12286" width="5.7109375" style="318" customWidth="1"/>
    <col min="12287" max="12287" width="10.42578125" style="318" customWidth="1"/>
    <col min="12288" max="12288" width="15" style="318" customWidth="1"/>
    <col min="12289" max="12289" width="15.42578125" style="318" customWidth="1"/>
    <col min="12290" max="12538" width="9.140625" style="318"/>
    <col min="12539" max="12539" width="7.28515625" style="318" customWidth="1"/>
    <col min="12540" max="12540" width="13.42578125" style="318" customWidth="1"/>
    <col min="12541" max="12541" width="96" style="318" customWidth="1"/>
    <col min="12542" max="12542" width="5.7109375" style="318" customWidth="1"/>
    <col min="12543" max="12543" width="10.42578125" style="318" customWidth="1"/>
    <col min="12544" max="12544" width="15" style="318" customWidth="1"/>
    <col min="12545" max="12545" width="15.42578125" style="318" customWidth="1"/>
    <col min="12546" max="12794" width="9.140625" style="318"/>
    <col min="12795" max="12795" width="7.28515625" style="318" customWidth="1"/>
    <col min="12796" max="12796" width="13.42578125" style="318" customWidth="1"/>
    <col min="12797" max="12797" width="96" style="318" customWidth="1"/>
    <col min="12798" max="12798" width="5.7109375" style="318" customWidth="1"/>
    <col min="12799" max="12799" width="10.42578125" style="318" customWidth="1"/>
    <col min="12800" max="12800" width="15" style="318" customWidth="1"/>
    <col min="12801" max="12801" width="15.42578125" style="318" customWidth="1"/>
    <col min="12802" max="13050" width="9.140625" style="318"/>
    <col min="13051" max="13051" width="7.28515625" style="318" customWidth="1"/>
    <col min="13052" max="13052" width="13.42578125" style="318" customWidth="1"/>
    <col min="13053" max="13053" width="96" style="318" customWidth="1"/>
    <col min="13054" max="13054" width="5.7109375" style="318" customWidth="1"/>
    <col min="13055" max="13055" width="10.42578125" style="318" customWidth="1"/>
    <col min="13056" max="13056" width="15" style="318" customWidth="1"/>
    <col min="13057" max="13057" width="15.42578125" style="318" customWidth="1"/>
    <col min="13058" max="13306" width="9.140625" style="318"/>
    <col min="13307" max="13307" width="7.28515625" style="318" customWidth="1"/>
    <col min="13308" max="13308" width="13.42578125" style="318" customWidth="1"/>
    <col min="13309" max="13309" width="96" style="318" customWidth="1"/>
    <col min="13310" max="13310" width="5.7109375" style="318" customWidth="1"/>
    <col min="13311" max="13311" width="10.42578125" style="318" customWidth="1"/>
    <col min="13312" max="13312" width="15" style="318" customWidth="1"/>
    <col min="13313" max="13313" width="15.42578125" style="318" customWidth="1"/>
    <col min="13314" max="13562" width="9.140625" style="318"/>
    <col min="13563" max="13563" width="7.28515625" style="318" customWidth="1"/>
    <col min="13564" max="13564" width="13.42578125" style="318" customWidth="1"/>
    <col min="13565" max="13565" width="96" style="318" customWidth="1"/>
    <col min="13566" max="13566" width="5.7109375" style="318" customWidth="1"/>
    <col min="13567" max="13567" width="10.42578125" style="318" customWidth="1"/>
    <col min="13568" max="13568" width="15" style="318" customWidth="1"/>
    <col min="13569" max="13569" width="15.42578125" style="318" customWidth="1"/>
    <col min="13570" max="13818" width="9.140625" style="318"/>
    <col min="13819" max="13819" width="7.28515625" style="318" customWidth="1"/>
    <col min="13820" max="13820" width="13.42578125" style="318" customWidth="1"/>
    <col min="13821" max="13821" width="96" style="318" customWidth="1"/>
    <col min="13822" max="13822" width="5.7109375" style="318" customWidth="1"/>
    <col min="13823" max="13823" width="10.42578125" style="318" customWidth="1"/>
    <col min="13824" max="13824" width="15" style="318" customWidth="1"/>
    <col min="13825" max="13825" width="15.42578125" style="318" customWidth="1"/>
    <col min="13826" max="14074" width="9.140625" style="318"/>
    <col min="14075" max="14075" width="7.28515625" style="318" customWidth="1"/>
    <col min="14076" max="14076" width="13.42578125" style="318" customWidth="1"/>
    <col min="14077" max="14077" width="96" style="318" customWidth="1"/>
    <col min="14078" max="14078" width="5.7109375" style="318" customWidth="1"/>
    <col min="14079" max="14079" width="10.42578125" style="318" customWidth="1"/>
    <col min="14080" max="14080" width="15" style="318" customWidth="1"/>
    <col min="14081" max="14081" width="15.42578125" style="318" customWidth="1"/>
    <col min="14082" max="14330" width="9.140625" style="318"/>
    <col min="14331" max="14331" width="7.28515625" style="318" customWidth="1"/>
    <col min="14332" max="14332" width="13.42578125" style="318" customWidth="1"/>
    <col min="14333" max="14333" width="96" style="318" customWidth="1"/>
    <col min="14334" max="14334" width="5.7109375" style="318" customWidth="1"/>
    <col min="14335" max="14335" width="10.42578125" style="318" customWidth="1"/>
    <col min="14336" max="14336" width="15" style="318" customWidth="1"/>
    <col min="14337" max="14337" width="15.42578125" style="318" customWidth="1"/>
    <col min="14338" max="14586" width="9.140625" style="318"/>
    <col min="14587" max="14587" width="7.28515625" style="318" customWidth="1"/>
    <col min="14588" max="14588" width="13.42578125" style="318" customWidth="1"/>
    <col min="14589" max="14589" width="96" style="318" customWidth="1"/>
    <col min="14590" max="14590" width="5.7109375" style="318" customWidth="1"/>
    <col min="14591" max="14591" width="10.42578125" style="318" customWidth="1"/>
    <col min="14592" max="14592" width="15" style="318" customWidth="1"/>
    <col min="14593" max="14593" width="15.42578125" style="318" customWidth="1"/>
    <col min="14594" max="14842" width="9.140625" style="318"/>
    <col min="14843" max="14843" width="7.28515625" style="318" customWidth="1"/>
    <col min="14844" max="14844" width="13.42578125" style="318" customWidth="1"/>
    <col min="14845" max="14845" width="96" style="318" customWidth="1"/>
    <col min="14846" max="14846" width="5.7109375" style="318" customWidth="1"/>
    <col min="14847" max="14847" width="10.42578125" style="318" customWidth="1"/>
    <col min="14848" max="14848" width="15" style="318" customWidth="1"/>
    <col min="14849" max="14849" width="15.42578125" style="318" customWidth="1"/>
    <col min="14850" max="15098" width="9.140625" style="318"/>
    <col min="15099" max="15099" width="7.28515625" style="318" customWidth="1"/>
    <col min="15100" max="15100" width="13.42578125" style="318" customWidth="1"/>
    <col min="15101" max="15101" width="96" style="318" customWidth="1"/>
    <col min="15102" max="15102" width="5.7109375" style="318" customWidth="1"/>
    <col min="15103" max="15103" width="10.42578125" style="318" customWidth="1"/>
    <col min="15104" max="15104" width="15" style="318" customWidth="1"/>
    <col min="15105" max="15105" width="15.42578125" style="318" customWidth="1"/>
    <col min="15106" max="15354" width="9.140625" style="318"/>
    <col min="15355" max="15355" width="7.28515625" style="318" customWidth="1"/>
    <col min="15356" max="15356" width="13.42578125" style="318" customWidth="1"/>
    <col min="15357" max="15357" width="96" style="318" customWidth="1"/>
    <col min="15358" max="15358" width="5.7109375" style="318" customWidth="1"/>
    <col min="15359" max="15359" width="10.42578125" style="318" customWidth="1"/>
    <col min="15360" max="15360" width="15" style="318" customWidth="1"/>
    <col min="15361" max="15361" width="15.42578125" style="318" customWidth="1"/>
    <col min="15362" max="15610" width="9.140625" style="318"/>
    <col min="15611" max="15611" width="7.28515625" style="318" customWidth="1"/>
    <col min="15612" max="15612" width="13.42578125" style="318" customWidth="1"/>
    <col min="15613" max="15613" width="96" style="318" customWidth="1"/>
    <col min="15614" max="15614" width="5.7109375" style="318" customWidth="1"/>
    <col min="15615" max="15615" width="10.42578125" style="318" customWidth="1"/>
    <col min="15616" max="15616" width="15" style="318" customWidth="1"/>
    <col min="15617" max="15617" width="15.42578125" style="318" customWidth="1"/>
    <col min="15618" max="15866" width="9.140625" style="318"/>
    <col min="15867" max="15867" width="7.28515625" style="318" customWidth="1"/>
    <col min="15868" max="15868" width="13.42578125" style="318" customWidth="1"/>
    <col min="15869" max="15869" width="96" style="318" customWidth="1"/>
    <col min="15870" max="15870" width="5.7109375" style="318" customWidth="1"/>
    <col min="15871" max="15871" width="10.42578125" style="318" customWidth="1"/>
    <col min="15872" max="15872" width="15" style="318" customWidth="1"/>
    <col min="15873" max="15873" width="15.42578125" style="318" customWidth="1"/>
    <col min="15874" max="16122" width="9.140625" style="318"/>
    <col min="16123" max="16123" width="7.28515625" style="318" customWidth="1"/>
    <col min="16124" max="16124" width="13.42578125" style="318" customWidth="1"/>
    <col min="16125" max="16125" width="96" style="318" customWidth="1"/>
    <col min="16126" max="16126" width="5.7109375" style="318" customWidth="1"/>
    <col min="16127" max="16127" width="10.42578125" style="318" customWidth="1"/>
    <col min="16128" max="16128" width="15" style="318" customWidth="1"/>
    <col min="16129" max="16129" width="15.42578125" style="318" customWidth="1"/>
    <col min="16130" max="16384" width="9.140625" style="318"/>
  </cols>
  <sheetData>
    <row r="2" spans="1:13" ht="30" customHeight="1">
      <c r="A2" s="665" t="s">
        <v>809</v>
      </c>
      <c r="B2" s="665"/>
      <c r="C2" s="665"/>
      <c r="D2" s="665"/>
      <c r="E2" s="665"/>
      <c r="F2" s="665"/>
      <c r="G2" s="665"/>
    </row>
    <row r="3" spans="1:13" ht="11.25" customHeight="1">
      <c r="A3" s="666"/>
      <c r="B3" s="666"/>
      <c r="C3" s="666"/>
      <c r="D3" s="666"/>
      <c r="E3" s="666"/>
    </row>
    <row r="4" spans="1:13" ht="28.5" customHeight="1">
      <c r="A4" s="667" t="s">
        <v>572</v>
      </c>
      <c r="B4" s="667"/>
      <c r="C4" s="668" t="s">
        <v>825</v>
      </c>
      <c r="D4" s="668"/>
      <c r="E4" s="668"/>
      <c r="F4" s="567"/>
      <c r="G4" s="567"/>
    </row>
    <row r="5" spans="1:13" ht="22.5" customHeight="1">
      <c r="A5" s="667"/>
      <c r="B5" s="667"/>
      <c r="C5" s="669"/>
      <c r="D5" s="669"/>
      <c r="E5" s="669"/>
      <c r="F5" s="670"/>
      <c r="G5" s="670"/>
    </row>
    <row r="6" spans="1:13" ht="22.5" customHeight="1">
      <c r="A6" s="667" t="s">
        <v>573</v>
      </c>
      <c r="B6" s="667"/>
      <c r="C6" s="668" t="s">
        <v>240</v>
      </c>
      <c r="D6" s="668"/>
      <c r="E6" s="668"/>
      <c r="F6" s="567"/>
      <c r="G6" s="567"/>
    </row>
    <row r="7" spans="1:13" ht="33" customHeight="1">
      <c r="A7" s="672"/>
      <c r="B7" s="672"/>
      <c r="C7" s="672"/>
      <c r="D7" s="672"/>
      <c r="E7" s="672"/>
      <c r="H7" s="537"/>
      <c r="I7" s="537"/>
      <c r="J7" s="537"/>
      <c r="K7" s="537"/>
      <c r="L7" s="537"/>
      <c r="M7" s="537"/>
    </row>
    <row r="8" spans="1:13" ht="15" customHeight="1">
      <c r="A8" s="673" t="s">
        <v>15</v>
      </c>
      <c r="B8" s="674" t="s">
        <v>20</v>
      </c>
      <c r="C8" s="674" t="s">
        <v>19</v>
      </c>
      <c r="D8" s="673" t="s">
        <v>4</v>
      </c>
      <c r="E8" s="675" t="s">
        <v>5</v>
      </c>
      <c r="F8" s="675" t="s">
        <v>62</v>
      </c>
      <c r="G8" s="675" t="s">
        <v>21</v>
      </c>
      <c r="H8" s="537"/>
      <c r="I8" s="537"/>
      <c r="J8" s="537"/>
      <c r="K8" s="537"/>
      <c r="L8" s="537"/>
      <c r="M8" s="537"/>
    </row>
    <row r="9" spans="1:13" ht="14.25" customHeight="1">
      <c r="A9" s="673"/>
      <c r="B9" s="674"/>
      <c r="C9" s="674"/>
      <c r="D9" s="673"/>
      <c r="E9" s="675"/>
      <c r="F9" s="675"/>
      <c r="G9" s="675"/>
      <c r="H9" s="537"/>
      <c r="I9" s="537"/>
      <c r="J9" s="537"/>
      <c r="K9" s="537"/>
      <c r="L9" s="537"/>
      <c r="M9" s="537"/>
    </row>
    <row r="10" spans="1:13" s="321" customFormat="1" ht="14.25" customHeight="1">
      <c r="A10" s="673"/>
      <c r="B10" s="674"/>
      <c r="C10" s="674"/>
      <c r="D10" s="673"/>
      <c r="E10" s="675"/>
      <c r="F10" s="675"/>
      <c r="G10" s="675"/>
      <c r="H10" s="830"/>
      <c r="I10" s="830"/>
      <c r="J10" s="830"/>
      <c r="K10" s="830"/>
      <c r="L10" s="830"/>
      <c r="M10" s="830"/>
    </row>
    <row r="11" spans="1:13" s="326" customFormat="1" ht="12" customHeight="1">
      <c r="A11" s="436">
        <v>1</v>
      </c>
      <c r="B11" s="436">
        <v>2</v>
      </c>
      <c r="C11" s="437" t="s">
        <v>14</v>
      </c>
      <c r="D11" s="436">
        <v>4</v>
      </c>
      <c r="E11" s="437">
        <v>5</v>
      </c>
      <c r="F11" s="437" t="s">
        <v>574</v>
      </c>
      <c r="G11" s="437" t="s">
        <v>575</v>
      </c>
      <c r="H11" s="831"/>
      <c r="I11" s="831"/>
      <c r="J11" s="831"/>
      <c r="K11" s="831"/>
      <c r="L11" s="831"/>
      <c r="M11" s="831"/>
    </row>
    <row r="12" spans="1:13" s="326" customFormat="1" ht="3" customHeight="1">
      <c r="A12" s="436"/>
      <c r="B12" s="436"/>
      <c r="C12" s="437"/>
      <c r="D12" s="436"/>
      <c r="E12" s="438"/>
      <c r="F12" s="439"/>
      <c r="G12" s="439"/>
      <c r="H12" s="831"/>
      <c r="I12" s="831"/>
      <c r="J12" s="831"/>
      <c r="K12" s="831"/>
      <c r="L12" s="831"/>
      <c r="M12" s="831"/>
    </row>
    <row r="13" spans="1:13" s="326" customFormat="1" ht="16.5" hidden="1" customHeight="1">
      <c r="A13" s="440"/>
      <c r="B13" s="440"/>
      <c r="C13" s="441"/>
      <c r="D13" s="442"/>
      <c r="E13" s="443"/>
      <c r="F13" s="439"/>
      <c r="G13" s="439"/>
      <c r="H13" s="831"/>
      <c r="I13" s="831"/>
      <c r="J13" s="831"/>
      <c r="K13" s="831"/>
      <c r="L13" s="831"/>
      <c r="M13" s="831"/>
    </row>
    <row r="14" spans="1:13" s="326" customFormat="1" ht="34.5" hidden="1" customHeight="1">
      <c r="A14" s="444"/>
      <c r="B14" s="445"/>
      <c r="C14" s="446"/>
      <c r="D14" s="447"/>
      <c r="E14" s="448"/>
      <c r="F14" s="439"/>
      <c r="G14" s="439"/>
      <c r="H14" s="831"/>
      <c r="I14" s="831"/>
      <c r="J14" s="831"/>
      <c r="K14" s="831"/>
      <c r="L14" s="831"/>
      <c r="M14" s="831"/>
    </row>
    <row r="15" spans="1:13" s="326" customFormat="1" ht="15" hidden="1" customHeight="1">
      <c r="A15" s="352"/>
      <c r="B15" s="436"/>
      <c r="C15" s="357"/>
      <c r="D15" s="352"/>
      <c r="E15" s="448"/>
      <c r="F15" s="439"/>
      <c r="G15" s="439"/>
      <c r="H15" s="831"/>
      <c r="I15" s="831"/>
      <c r="J15" s="831"/>
      <c r="K15" s="831"/>
      <c r="L15" s="831"/>
      <c r="M15" s="831"/>
    </row>
    <row r="16" spans="1:13" ht="16.5" customHeight="1">
      <c r="A16" s="449">
        <v>1</v>
      </c>
      <c r="B16" s="449" t="s">
        <v>16</v>
      </c>
      <c r="C16" s="450" t="s">
        <v>3</v>
      </c>
      <c r="D16" s="442" t="s">
        <v>17</v>
      </c>
      <c r="E16" s="443" t="s">
        <v>17</v>
      </c>
      <c r="F16" s="443" t="s">
        <v>17</v>
      </c>
      <c r="G16" s="451">
        <f>SUM(G17,G19,G30,G32,G44)</f>
        <v>0</v>
      </c>
      <c r="H16" s="537"/>
      <c r="I16" s="537"/>
      <c r="J16" s="537"/>
      <c r="K16" s="537"/>
      <c r="L16" s="537"/>
      <c r="M16" s="537"/>
    </row>
    <row r="17" spans="1:13" ht="49.5" customHeight="1">
      <c r="A17" s="444" t="s">
        <v>100</v>
      </c>
      <c r="B17" s="445" t="s">
        <v>2</v>
      </c>
      <c r="C17" s="446" t="s">
        <v>7</v>
      </c>
      <c r="D17" s="352" t="s">
        <v>17</v>
      </c>
      <c r="E17" s="452" t="s">
        <v>17</v>
      </c>
      <c r="F17" s="452" t="s">
        <v>17</v>
      </c>
      <c r="G17" s="453">
        <f>SUM(G18)</f>
        <v>0</v>
      </c>
      <c r="H17" s="537"/>
      <c r="I17" s="537"/>
      <c r="J17" s="537"/>
      <c r="K17" s="537"/>
      <c r="L17" s="537"/>
      <c r="M17" s="537"/>
    </row>
    <row r="18" spans="1:13" ht="15" customHeight="1">
      <c r="A18" s="352" t="s">
        <v>101</v>
      </c>
      <c r="B18" s="352"/>
      <c r="C18" s="357" t="s">
        <v>9</v>
      </c>
      <c r="D18" s="352" t="s">
        <v>81</v>
      </c>
      <c r="E18" s="448">
        <v>0.33</v>
      </c>
      <c r="F18" s="356">
        <v>0</v>
      </c>
      <c r="G18" s="356">
        <f>ROUND(E18*F18,2)</f>
        <v>0</v>
      </c>
      <c r="H18" s="537"/>
      <c r="I18" s="537"/>
      <c r="J18" s="537"/>
      <c r="K18" s="537"/>
      <c r="L18" s="537"/>
      <c r="M18" s="537"/>
    </row>
    <row r="19" spans="1:13" ht="30" customHeight="1">
      <c r="A19" s="444" t="s">
        <v>229</v>
      </c>
      <c r="B19" s="445" t="s">
        <v>82</v>
      </c>
      <c r="C19" s="446" t="s">
        <v>83</v>
      </c>
      <c r="D19" s="352" t="s">
        <v>17</v>
      </c>
      <c r="E19" s="452" t="s">
        <v>17</v>
      </c>
      <c r="F19" s="452" t="s">
        <v>17</v>
      </c>
      <c r="G19" s="453">
        <f>SUM(G20:G29)</f>
        <v>0</v>
      </c>
      <c r="H19" s="537"/>
      <c r="I19" s="537"/>
      <c r="J19" s="537"/>
      <c r="K19" s="537"/>
      <c r="L19" s="537"/>
      <c r="M19" s="537"/>
    </row>
    <row r="20" spans="1:13" ht="30.75" customHeight="1">
      <c r="A20" s="352" t="s">
        <v>576</v>
      </c>
      <c r="B20" s="352"/>
      <c r="C20" s="357" t="s">
        <v>577</v>
      </c>
      <c r="D20" s="352" t="s">
        <v>0</v>
      </c>
      <c r="E20" s="448">
        <v>25</v>
      </c>
      <c r="F20" s="356">
        <v>0</v>
      </c>
      <c r="G20" s="356">
        <f>ROUND(E20*F20,2)</f>
        <v>0</v>
      </c>
      <c r="H20" s="537"/>
      <c r="I20" s="537"/>
      <c r="J20" s="537"/>
      <c r="K20" s="537"/>
      <c r="L20" s="537"/>
      <c r="M20" s="537"/>
    </row>
    <row r="21" spans="1:13" ht="30.75" customHeight="1">
      <c r="A21" s="352" t="s">
        <v>578</v>
      </c>
      <c r="B21" s="352"/>
      <c r="C21" s="357" t="s">
        <v>579</v>
      </c>
      <c r="D21" s="352" t="s">
        <v>0</v>
      </c>
      <c r="E21" s="448">
        <v>65</v>
      </c>
      <c r="F21" s="356">
        <v>0</v>
      </c>
      <c r="G21" s="356">
        <f t="shared" ref="G21:G29" si="0">ROUND(E21*F21,2)</f>
        <v>0</v>
      </c>
      <c r="H21" s="537"/>
      <c r="I21" s="537"/>
      <c r="J21" s="537"/>
      <c r="K21" s="537"/>
      <c r="L21" s="537"/>
      <c r="M21" s="537"/>
    </row>
    <row r="22" spans="1:13" ht="30.75" customHeight="1">
      <c r="A22" s="352" t="s">
        <v>580</v>
      </c>
      <c r="B22" s="352"/>
      <c r="C22" s="357" t="s">
        <v>581</v>
      </c>
      <c r="D22" s="352" t="s">
        <v>0</v>
      </c>
      <c r="E22" s="448">
        <v>18</v>
      </c>
      <c r="F22" s="356">
        <v>0</v>
      </c>
      <c r="G22" s="356">
        <f t="shared" si="0"/>
        <v>0</v>
      </c>
      <c r="H22" s="537"/>
      <c r="I22" s="537"/>
      <c r="J22" s="537"/>
      <c r="K22" s="537"/>
      <c r="L22" s="537"/>
      <c r="M22" s="537"/>
    </row>
    <row r="23" spans="1:13" ht="30.75" customHeight="1">
      <c r="A23" s="352" t="s">
        <v>582</v>
      </c>
      <c r="B23" s="352"/>
      <c r="C23" s="357" t="s">
        <v>583</v>
      </c>
      <c r="D23" s="352" t="s">
        <v>0</v>
      </c>
      <c r="E23" s="448">
        <v>3</v>
      </c>
      <c r="F23" s="356">
        <v>0</v>
      </c>
      <c r="G23" s="356">
        <f t="shared" si="0"/>
        <v>0</v>
      </c>
      <c r="H23" s="537"/>
      <c r="I23" s="537"/>
      <c r="J23" s="537"/>
      <c r="K23" s="537"/>
      <c r="L23" s="537"/>
      <c r="M23" s="537"/>
    </row>
    <row r="24" spans="1:13" ht="30.75" customHeight="1">
      <c r="A24" s="352" t="s">
        <v>584</v>
      </c>
      <c r="B24" s="352"/>
      <c r="C24" s="357" t="s">
        <v>585</v>
      </c>
      <c r="D24" s="352" t="s">
        <v>0</v>
      </c>
      <c r="E24" s="448">
        <v>4</v>
      </c>
      <c r="F24" s="356">
        <v>0</v>
      </c>
      <c r="G24" s="356">
        <f t="shared" si="0"/>
        <v>0</v>
      </c>
      <c r="H24" s="537"/>
      <c r="I24" s="537"/>
      <c r="J24" s="537"/>
      <c r="K24" s="537"/>
      <c r="L24" s="537"/>
      <c r="M24" s="537"/>
    </row>
    <row r="25" spans="1:13" ht="30.75" customHeight="1">
      <c r="A25" s="352" t="s">
        <v>586</v>
      </c>
      <c r="B25" s="352"/>
      <c r="C25" s="357" t="s">
        <v>587</v>
      </c>
      <c r="D25" s="352" t="s">
        <v>0</v>
      </c>
      <c r="E25" s="448">
        <v>1</v>
      </c>
      <c r="F25" s="356">
        <v>0</v>
      </c>
      <c r="G25" s="356">
        <f t="shared" si="0"/>
        <v>0</v>
      </c>
      <c r="H25" s="537"/>
      <c r="I25" s="537"/>
      <c r="J25" s="537"/>
      <c r="K25" s="537"/>
      <c r="L25" s="537"/>
      <c r="M25" s="537"/>
    </row>
    <row r="26" spans="1:13" ht="30.75" customHeight="1">
      <c r="A26" s="352" t="s">
        <v>588</v>
      </c>
      <c r="B26" s="352"/>
      <c r="C26" s="357" t="s">
        <v>589</v>
      </c>
      <c r="D26" s="352" t="s">
        <v>0</v>
      </c>
      <c r="E26" s="448">
        <v>1</v>
      </c>
      <c r="F26" s="356">
        <v>0</v>
      </c>
      <c r="G26" s="356">
        <f t="shared" si="0"/>
        <v>0</v>
      </c>
      <c r="H26" s="537"/>
      <c r="I26" s="537"/>
      <c r="J26" s="537"/>
      <c r="K26" s="537"/>
      <c r="L26" s="537"/>
      <c r="M26" s="537"/>
    </row>
    <row r="27" spans="1:13" ht="30.75" customHeight="1">
      <c r="A27" s="352" t="s">
        <v>590</v>
      </c>
      <c r="B27" s="352"/>
      <c r="C27" s="357" t="s">
        <v>591</v>
      </c>
      <c r="D27" s="352" t="s">
        <v>0</v>
      </c>
      <c r="E27" s="448">
        <v>1</v>
      </c>
      <c r="F27" s="356">
        <v>0</v>
      </c>
      <c r="G27" s="356">
        <f t="shared" si="0"/>
        <v>0</v>
      </c>
      <c r="H27" s="537"/>
      <c r="I27" s="537"/>
      <c r="J27" s="537"/>
      <c r="K27" s="537"/>
      <c r="L27" s="537"/>
      <c r="M27" s="537"/>
    </row>
    <row r="28" spans="1:13" ht="30.75" customHeight="1">
      <c r="A28" s="352" t="s">
        <v>592</v>
      </c>
      <c r="B28" s="352"/>
      <c r="C28" s="357" t="s">
        <v>593</v>
      </c>
      <c r="D28" s="352" t="s">
        <v>0</v>
      </c>
      <c r="E28" s="448">
        <v>1</v>
      </c>
      <c r="F28" s="356">
        <v>0</v>
      </c>
      <c r="G28" s="356">
        <f t="shared" si="0"/>
        <v>0</v>
      </c>
      <c r="H28" s="537"/>
      <c r="I28" s="537"/>
      <c r="J28" s="537"/>
      <c r="K28" s="537"/>
      <c r="L28" s="537"/>
      <c r="M28" s="537"/>
    </row>
    <row r="29" spans="1:13" ht="30.75" customHeight="1">
      <c r="A29" s="352" t="s">
        <v>594</v>
      </c>
      <c r="B29" s="352"/>
      <c r="C29" s="357" t="s">
        <v>595</v>
      </c>
      <c r="D29" s="352" t="s">
        <v>521</v>
      </c>
      <c r="E29" s="448">
        <v>94.8</v>
      </c>
      <c r="F29" s="356">
        <v>0</v>
      </c>
      <c r="G29" s="356">
        <f t="shared" si="0"/>
        <v>0</v>
      </c>
      <c r="H29" s="537"/>
      <c r="I29" s="537"/>
      <c r="J29" s="537"/>
      <c r="K29" s="537"/>
      <c r="L29" s="537"/>
      <c r="M29" s="537"/>
    </row>
    <row r="30" spans="1:13" ht="33" customHeight="1">
      <c r="A30" s="444" t="s">
        <v>102</v>
      </c>
      <c r="B30" s="445" t="s">
        <v>25</v>
      </c>
      <c r="C30" s="446" t="s">
        <v>26</v>
      </c>
      <c r="D30" s="352" t="s">
        <v>17</v>
      </c>
      <c r="E30" s="452" t="s">
        <v>17</v>
      </c>
      <c r="F30" s="452" t="s">
        <v>17</v>
      </c>
      <c r="G30" s="453">
        <f>SUM(G31)</f>
        <v>0</v>
      </c>
      <c r="H30" s="537"/>
      <c r="I30" s="537"/>
      <c r="J30" s="537"/>
      <c r="K30" s="537"/>
      <c r="L30" s="537"/>
      <c r="M30" s="537"/>
    </row>
    <row r="31" spans="1:13" ht="28.5">
      <c r="A31" s="352" t="s">
        <v>103</v>
      </c>
      <c r="B31" s="352"/>
      <c r="C31" s="357" t="s">
        <v>596</v>
      </c>
      <c r="D31" s="352" t="s">
        <v>515</v>
      </c>
      <c r="E31" s="448">
        <v>480.94</v>
      </c>
      <c r="F31" s="356">
        <v>0</v>
      </c>
      <c r="G31" s="356">
        <f>ROUND(E31*F31,2)</f>
        <v>0</v>
      </c>
      <c r="H31" s="537"/>
      <c r="I31" s="537"/>
      <c r="J31" s="537"/>
      <c r="K31" s="537"/>
      <c r="L31" s="537"/>
      <c r="M31" s="537"/>
    </row>
    <row r="32" spans="1:13" ht="34.5" customHeight="1">
      <c r="A32" s="444" t="s">
        <v>104</v>
      </c>
      <c r="B32" s="445" t="s">
        <v>57</v>
      </c>
      <c r="C32" s="446" t="s">
        <v>58</v>
      </c>
      <c r="D32" s="352" t="s">
        <v>17</v>
      </c>
      <c r="E32" s="452" t="s">
        <v>17</v>
      </c>
      <c r="F32" s="452" t="s">
        <v>17</v>
      </c>
      <c r="G32" s="453">
        <f>SUM(G33:G43)</f>
        <v>0</v>
      </c>
      <c r="H32" s="537"/>
      <c r="I32" s="537"/>
      <c r="J32" s="537"/>
      <c r="K32" s="537"/>
      <c r="L32" s="537"/>
      <c r="M32" s="537"/>
    </row>
    <row r="33" spans="1:13" ht="33" customHeight="1">
      <c r="A33" s="352" t="s">
        <v>597</v>
      </c>
      <c r="B33" s="352"/>
      <c r="C33" s="357" t="s">
        <v>598</v>
      </c>
      <c r="D33" s="352" t="s">
        <v>521</v>
      </c>
      <c r="E33" s="454">
        <v>109.15</v>
      </c>
      <c r="F33" s="356">
        <v>0</v>
      </c>
      <c r="G33" s="356">
        <f t="shared" ref="G33:G45" si="1">ROUND(E33*F33,2)</f>
        <v>0</v>
      </c>
      <c r="H33" s="537"/>
      <c r="I33" s="537"/>
      <c r="J33" s="537"/>
      <c r="K33" s="537"/>
      <c r="L33" s="537"/>
      <c r="M33" s="537"/>
    </row>
    <row r="34" spans="1:13" ht="51" customHeight="1">
      <c r="A34" s="352" t="s">
        <v>599</v>
      </c>
      <c r="B34" s="352"/>
      <c r="C34" s="357" t="s">
        <v>600</v>
      </c>
      <c r="D34" s="352" t="s">
        <v>521</v>
      </c>
      <c r="E34" s="454">
        <v>66.61</v>
      </c>
      <c r="F34" s="356">
        <v>0</v>
      </c>
      <c r="G34" s="356">
        <f t="shared" si="1"/>
        <v>0</v>
      </c>
      <c r="H34" s="537"/>
      <c r="I34" s="537"/>
      <c r="J34" s="537"/>
      <c r="K34" s="537"/>
      <c r="L34" s="537"/>
      <c r="M34" s="537"/>
    </row>
    <row r="35" spans="1:13" ht="42.75">
      <c r="A35" s="352" t="s">
        <v>601</v>
      </c>
      <c r="B35" s="352"/>
      <c r="C35" s="357" t="s">
        <v>602</v>
      </c>
      <c r="D35" s="352" t="s">
        <v>521</v>
      </c>
      <c r="E35" s="454">
        <v>79.75</v>
      </c>
      <c r="F35" s="356">
        <v>0</v>
      </c>
      <c r="G35" s="356">
        <f t="shared" si="1"/>
        <v>0</v>
      </c>
      <c r="H35" s="537"/>
      <c r="I35" s="537"/>
      <c r="J35" s="537"/>
      <c r="K35" s="537"/>
      <c r="L35" s="537"/>
      <c r="M35" s="537"/>
    </row>
    <row r="36" spans="1:13" ht="36.75" customHeight="1">
      <c r="A36" s="352" t="s">
        <v>603</v>
      </c>
      <c r="B36" s="352"/>
      <c r="C36" s="357" t="s">
        <v>604</v>
      </c>
      <c r="D36" s="352" t="s">
        <v>605</v>
      </c>
      <c r="E36" s="454">
        <v>52</v>
      </c>
      <c r="F36" s="356">
        <v>0</v>
      </c>
      <c r="G36" s="356">
        <f t="shared" si="1"/>
        <v>0</v>
      </c>
      <c r="H36" s="537"/>
      <c r="I36" s="537"/>
      <c r="J36" s="537"/>
      <c r="K36" s="537"/>
      <c r="L36" s="537"/>
      <c r="M36" s="537"/>
    </row>
    <row r="37" spans="1:13" ht="36.75" customHeight="1">
      <c r="A37" s="352" t="s">
        <v>606</v>
      </c>
      <c r="B37" s="352"/>
      <c r="C37" s="357" t="s">
        <v>607</v>
      </c>
      <c r="D37" s="352" t="s">
        <v>605</v>
      </c>
      <c r="E37" s="454">
        <v>8</v>
      </c>
      <c r="F37" s="356">
        <v>0</v>
      </c>
      <c r="G37" s="356">
        <f t="shared" si="1"/>
        <v>0</v>
      </c>
      <c r="H37" s="537"/>
      <c r="I37" s="537"/>
      <c r="J37" s="537"/>
      <c r="K37" s="537"/>
      <c r="L37" s="537"/>
      <c r="M37" s="537"/>
    </row>
    <row r="38" spans="1:13" ht="36.75" customHeight="1">
      <c r="A38" s="352" t="s">
        <v>608</v>
      </c>
      <c r="B38" s="352"/>
      <c r="C38" s="357" t="s">
        <v>609</v>
      </c>
      <c r="D38" s="352" t="s">
        <v>605</v>
      </c>
      <c r="E38" s="454">
        <v>4</v>
      </c>
      <c r="F38" s="356">
        <v>0</v>
      </c>
      <c r="G38" s="356">
        <f t="shared" si="1"/>
        <v>0</v>
      </c>
      <c r="H38" s="537"/>
      <c r="I38" s="537"/>
      <c r="J38" s="537"/>
      <c r="K38" s="537"/>
      <c r="L38" s="537"/>
      <c r="M38" s="537"/>
    </row>
    <row r="39" spans="1:13" ht="15" customHeight="1">
      <c r="A39" s="352" t="s">
        <v>610</v>
      </c>
      <c r="B39" s="352"/>
      <c r="C39" s="357" t="s">
        <v>611</v>
      </c>
      <c r="D39" s="352" t="s">
        <v>515</v>
      </c>
      <c r="E39" s="454">
        <v>3.2</v>
      </c>
      <c r="F39" s="356">
        <v>0</v>
      </c>
      <c r="G39" s="356">
        <f t="shared" si="1"/>
        <v>0</v>
      </c>
      <c r="H39" s="537"/>
      <c r="I39" s="537"/>
      <c r="J39" s="537"/>
      <c r="K39" s="537"/>
      <c r="L39" s="537"/>
      <c r="M39" s="537"/>
    </row>
    <row r="40" spans="1:13" ht="14.25">
      <c r="A40" s="352" t="s">
        <v>612</v>
      </c>
      <c r="B40" s="352"/>
      <c r="C40" s="357" t="s">
        <v>613</v>
      </c>
      <c r="D40" s="352" t="s">
        <v>0</v>
      </c>
      <c r="E40" s="448">
        <v>2</v>
      </c>
      <c r="F40" s="356">
        <v>0</v>
      </c>
      <c r="G40" s="356">
        <f t="shared" si="1"/>
        <v>0</v>
      </c>
      <c r="H40" s="537"/>
      <c r="I40" s="537"/>
      <c r="J40" s="537"/>
      <c r="K40" s="537"/>
      <c r="L40" s="537"/>
      <c r="M40" s="537"/>
    </row>
    <row r="41" spans="1:13" ht="28.5">
      <c r="A41" s="352" t="s">
        <v>614</v>
      </c>
      <c r="B41" s="352"/>
      <c r="C41" s="357" t="s">
        <v>725</v>
      </c>
      <c r="D41" s="352" t="s">
        <v>18</v>
      </c>
      <c r="E41" s="448">
        <v>170.75</v>
      </c>
      <c r="F41" s="356">
        <v>0</v>
      </c>
      <c r="G41" s="356">
        <f t="shared" si="1"/>
        <v>0</v>
      </c>
      <c r="H41" s="537"/>
      <c r="I41" s="537"/>
      <c r="J41" s="537"/>
      <c r="K41" s="537"/>
      <c r="L41" s="537"/>
      <c r="M41" s="537"/>
    </row>
    <row r="42" spans="1:13" ht="28.5">
      <c r="A42" s="352" t="s">
        <v>615</v>
      </c>
      <c r="B42" s="352"/>
      <c r="C42" s="357" t="s">
        <v>616</v>
      </c>
      <c r="D42" s="352" t="s">
        <v>79</v>
      </c>
      <c r="E42" s="448">
        <v>1</v>
      </c>
      <c r="F42" s="356">
        <v>0</v>
      </c>
      <c r="G42" s="356">
        <f t="shared" si="1"/>
        <v>0</v>
      </c>
      <c r="H42" s="537"/>
      <c r="I42" s="537"/>
      <c r="J42" s="537"/>
      <c r="K42" s="537"/>
      <c r="L42" s="537"/>
      <c r="M42" s="537"/>
    </row>
    <row r="43" spans="1:13" ht="28.5">
      <c r="A43" s="352" t="s">
        <v>617</v>
      </c>
      <c r="B43" s="352"/>
      <c r="C43" s="357" t="s">
        <v>618</v>
      </c>
      <c r="D43" s="352" t="s">
        <v>0</v>
      </c>
      <c r="E43" s="448">
        <v>8</v>
      </c>
      <c r="F43" s="356">
        <v>0</v>
      </c>
      <c r="G43" s="356">
        <f t="shared" si="1"/>
        <v>0</v>
      </c>
      <c r="H43" s="537"/>
      <c r="I43" s="537"/>
      <c r="J43" s="537"/>
      <c r="K43" s="537"/>
      <c r="L43" s="537"/>
      <c r="M43" s="537"/>
    </row>
    <row r="44" spans="1:13" ht="36.75" customHeight="1">
      <c r="A44" s="444" t="s">
        <v>619</v>
      </c>
      <c r="B44" s="445" t="s">
        <v>620</v>
      </c>
      <c r="C44" s="446" t="s">
        <v>621</v>
      </c>
      <c r="D44" s="352" t="s">
        <v>17</v>
      </c>
      <c r="E44" s="452" t="s">
        <v>17</v>
      </c>
      <c r="F44" s="452" t="s">
        <v>17</v>
      </c>
      <c r="G44" s="453">
        <f>SUM(G45:G45)</f>
        <v>0</v>
      </c>
      <c r="H44" s="537"/>
      <c r="I44" s="537"/>
      <c r="J44" s="537"/>
      <c r="K44" s="537"/>
      <c r="L44" s="537"/>
      <c r="M44" s="537"/>
    </row>
    <row r="45" spans="1:13" ht="42.75">
      <c r="A45" s="352" t="s">
        <v>622</v>
      </c>
      <c r="B45" s="352"/>
      <c r="C45" s="357" t="s">
        <v>623</v>
      </c>
      <c r="D45" s="352" t="s">
        <v>18</v>
      </c>
      <c r="E45" s="448">
        <v>20</v>
      </c>
      <c r="F45" s="356">
        <v>0</v>
      </c>
      <c r="G45" s="356">
        <f t="shared" si="1"/>
        <v>0</v>
      </c>
      <c r="H45" s="537"/>
      <c r="I45" s="537"/>
      <c r="J45" s="537"/>
      <c r="K45" s="537"/>
      <c r="L45" s="537"/>
      <c r="M45" s="537"/>
    </row>
    <row r="46" spans="1:13" ht="15">
      <c r="A46" s="449">
        <v>2</v>
      </c>
      <c r="B46" s="449" t="s">
        <v>105</v>
      </c>
      <c r="C46" s="450" t="s">
        <v>1</v>
      </c>
      <c r="D46" s="442" t="s">
        <v>17</v>
      </c>
      <c r="E46" s="443" t="s">
        <v>17</v>
      </c>
      <c r="F46" s="443" t="s">
        <v>17</v>
      </c>
      <c r="G46" s="451">
        <f>SUM(G47,G49)</f>
        <v>0</v>
      </c>
      <c r="H46" s="537"/>
      <c r="I46" s="537"/>
      <c r="J46" s="537"/>
      <c r="K46" s="537"/>
      <c r="L46" s="537"/>
      <c r="M46" s="537"/>
    </row>
    <row r="47" spans="1:13" ht="35.25" customHeight="1">
      <c r="A47" s="444" t="s">
        <v>231</v>
      </c>
      <c r="B47" s="445" t="s">
        <v>106</v>
      </c>
      <c r="C47" s="446" t="s">
        <v>107</v>
      </c>
      <c r="D47" s="352" t="s">
        <v>17</v>
      </c>
      <c r="E47" s="452" t="s">
        <v>17</v>
      </c>
      <c r="F47" s="452" t="s">
        <v>17</v>
      </c>
      <c r="G47" s="453">
        <f>G48</f>
        <v>0</v>
      </c>
      <c r="H47" s="537"/>
      <c r="I47" s="537"/>
      <c r="J47" s="537"/>
      <c r="K47" s="537"/>
      <c r="L47" s="537"/>
      <c r="M47" s="537"/>
    </row>
    <row r="48" spans="1:13" ht="14.25">
      <c r="A48" s="352" t="s">
        <v>624</v>
      </c>
      <c r="B48" s="352"/>
      <c r="C48" s="357" t="s">
        <v>726</v>
      </c>
      <c r="D48" s="352" t="s">
        <v>515</v>
      </c>
      <c r="E48" s="454">
        <v>3155.49</v>
      </c>
      <c r="F48" s="356">
        <v>0</v>
      </c>
      <c r="G48" s="356">
        <f t="shared" ref="G48" si="2">ROUND(E48*F48,2)</f>
        <v>0</v>
      </c>
      <c r="H48" s="537"/>
      <c r="I48" s="537"/>
      <c r="J48" s="537"/>
      <c r="K48" s="537"/>
      <c r="L48" s="537"/>
      <c r="M48" s="537"/>
    </row>
    <row r="49" spans="1:13" ht="30">
      <c r="A49" s="444" t="s">
        <v>232</v>
      </c>
      <c r="B49" s="445" t="s">
        <v>108</v>
      </c>
      <c r="C49" s="446" t="s">
        <v>27</v>
      </c>
      <c r="D49" s="352" t="s">
        <v>17</v>
      </c>
      <c r="E49" s="452" t="s">
        <v>17</v>
      </c>
      <c r="F49" s="452" t="s">
        <v>17</v>
      </c>
      <c r="G49" s="453">
        <f>SUM(G50)</f>
        <v>0</v>
      </c>
      <c r="H49" s="537"/>
      <c r="I49" s="537"/>
      <c r="J49" s="537"/>
      <c r="K49" s="537"/>
      <c r="L49" s="537"/>
      <c r="M49" s="537"/>
    </row>
    <row r="50" spans="1:13" ht="14.25">
      <c r="A50" s="352" t="s">
        <v>625</v>
      </c>
      <c r="B50" s="352"/>
      <c r="C50" s="357" t="s">
        <v>626</v>
      </c>
      <c r="D50" s="352" t="s">
        <v>515</v>
      </c>
      <c r="E50" s="448">
        <v>306.7</v>
      </c>
      <c r="F50" s="356">
        <v>0</v>
      </c>
      <c r="G50" s="356">
        <f t="shared" ref="G50" si="3">ROUND(E50*F50,2)</f>
        <v>0</v>
      </c>
      <c r="H50" s="537"/>
      <c r="I50" s="537"/>
      <c r="J50" s="537"/>
      <c r="K50" s="537"/>
      <c r="L50" s="537"/>
      <c r="M50" s="537"/>
    </row>
    <row r="51" spans="1:13" ht="15" customHeight="1">
      <c r="A51" s="449" t="s">
        <v>8</v>
      </c>
      <c r="B51" s="449" t="s">
        <v>109</v>
      </c>
      <c r="C51" s="450" t="s">
        <v>11</v>
      </c>
      <c r="D51" s="442" t="s">
        <v>17</v>
      </c>
      <c r="E51" s="455" t="s">
        <v>17</v>
      </c>
      <c r="F51" s="443" t="s">
        <v>17</v>
      </c>
      <c r="G51" s="451">
        <f>G52+G54+G63+G69+G73+G75+G83+G90</f>
        <v>0</v>
      </c>
      <c r="H51" s="537"/>
      <c r="I51" s="537"/>
      <c r="J51" s="537"/>
      <c r="K51" s="537"/>
      <c r="L51" s="537"/>
      <c r="M51" s="537"/>
    </row>
    <row r="52" spans="1:13" ht="45.75" customHeight="1">
      <c r="A52" s="444" t="s">
        <v>234</v>
      </c>
      <c r="B52" s="445" t="s">
        <v>110</v>
      </c>
      <c r="C52" s="446" t="s">
        <v>111</v>
      </c>
      <c r="D52" s="352" t="s">
        <v>17</v>
      </c>
      <c r="E52" s="452" t="s">
        <v>17</v>
      </c>
      <c r="F52" s="452" t="s">
        <v>17</v>
      </c>
      <c r="G52" s="453">
        <f>SUM(G53)</f>
        <v>0</v>
      </c>
      <c r="H52" s="537"/>
      <c r="I52" s="537"/>
      <c r="J52" s="537"/>
      <c r="K52" s="537"/>
      <c r="L52" s="537"/>
      <c r="M52" s="537"/>
    </row>
    <row r="53" spans="1:13" ht="15" customHeight="1">
      <c r="A53" s="352" t="s">
        <v>265</v>
      </c>
      <c r="B53" s="352"/>
      <c r="C53" s="357" t="s">
        <v>627</v>
      </c>
      <c r="D53" s="352" t="s">
        <v>521</v>
      </c>
      <c r="E53" s="454">
        <v>4308.76</v>
      </c>
      <c r="F53" s="356">
        <v>0</v>
      </c>
      <c r="G53" s="356">
        <f t="shared" ref="G53" si="4">ROUND(E53*F53,2)</f>
        <v>0</v>
      </c>
      <c r="H53" s="537"/>
      <c r="I53" s="537"/>
      <c r="J53" s="537"/>
      <c r="K53" s="537"/>
      <c r="L53" s="537"/>
      <c r="M53" s="537"/>
    </row>
    <row r="54" spans="1:13" ht="48" customHeight="1">
      <c r="A54" s="515" t="s">
        <v>264</v>
      </c>
      <c r="B54" s="516" t="s">
        <v>628</v>
      </c>
      <c r="C54" s="517" t="s">
        <v>629</v>
      </c>
      <c r="D54" s="514" t="s">
        <v>17</v>
      </c>
      <c r="E54" s="518" t="s">
        <v>17</v>
      </c>
      <c r="F54" s="518" t="s">
        <v>17</v>
      </c>
      <c r="G54" s="519">
        <f>G55</f>
        <v>0</v>
      </c>
      <c r="H54" s="537"/>
      <c r="I54" s="537"/>
      <c r="J54" s="537"/>
      <c r="K54" s="537"/>
      <c r="L54" s="537"/>
      <c r="M54" s="537"/>
    </row>
    <row r="55" spans="1:13" ht="15" customHeight="1">
      <c r="A55" s="514" t="s">
        <v>266</v>
      </c>
      <c r="B55" s="514"/>
      <c r="C55" s="335" t="s">
        <v>630</v>
      </c>
      <c r="D55" s="514" t="s">
        <v>521</v>
      </c>
      <c r="E55" s="506">
        <v>7089.79</v>
      </c>
      <c r="F55" s="333">
        <v>0</v>
      </c>
      <c r="G55" s="333">
        <f t="shared" ref="G55" si="5">ROUND(E55*F55,2)</f>
        <v>0</v>
      </c>
      <c r="H55" s="537"/>
      <c r="I55" s="537"/>
      <c r="J55" s="537"/>
      <c r="K55" s="537"/>
      <c r="L55" s="537"/>
      <c r="M55" s="537"/>
    </row>
    <row r="56" spans="1:13" ht="15" customHeight="1">
      <c r="A56" s="521"/>
      <c r="B56" s="521"/>
      <c r="C56" s="346" t="s">
        <v>757</v>
      </c>
      <c r="D56" s="521"/>
      <c r="E56" s="522"/>
      <c r="F56" s="348"/>
      <c r="G56" s="348"/>
      <c r="H56" s="537"/>
      <c r="I56" s="537"/>
      <c r="J56" s="537"/>
      <c r="K56" s="537"/>
      <c r="L56" s="537"/>
      <c r="M56" s="537"/>
    </row>
    <row r="57" spans="1:13" ht="15" customHeight="1">
      <c r="A57" s="521"/>
      <c r="B57" s="521"/>
      <c r="C57" s="346" t="s">
        <v>758</v>
      </c>
      <c r="D57" s="521"/>
      <c r="E57" s="522"/>
      <c r="F57" s="348"/>
      <c r="G57" s="348"/>
      <c r="H57" s="537"/>
      <c r="I57" s="537"/>
      <c r="J57" s="537"/>
      <c r="K57" s="537"/>
      <c r="L57" s="537"/>
      <c r="M57" s="537"/>
    </row>
    <row r="58" spans="1:13" ht="15" customHeight="1">
      <c r="A58" s="521"/>
      <c r="B58" s="521"/>
      <c r="C58" s="346" t="s">
        <v>759</v>
      </c>
      <c r="D58" s="521"/>
      <c r="E58" s="522"/>
      <c r="F58" s="348"/>
      <c r="G58" s="348"/>
      <c r="H58" s="537"/>
      <c r="I58" s="537"/>
      <c r="J58" s="537"/>
      <c r="K58" s="537"/>
      <c r="L58" s="537"/>
      <c r="M58" s="537"/>
    </row>
    <row r="59" spans="1:13" ht="15" customHeight="1">
      <c r="A59" s="521"/>
      <c r="B59" s="521"/>
      <c r="C59" s="346" t="s">
        <v>760</v>
      </c>
      <c r="D59" s="521"/>
      <c r="E59" s="522"/>
      <c r="F59" s="348"/>
      <c r="G59" s="348"/>
      <c r="H59" s="537"/>
      <c r="I59" s="537"/>
      <c r="J59" s="537"/>
      <c r="K59" s="537"/>
      <c r="L59" s="537"/>
      <c r="M59" s="537"/>
    </row>
    <row r="60" spans="1:13" ht="15" customHeight="1">
      <c r="A60" s="521"/>
      <c r="B60" s="521"/>
      <c r="C60" s="346" t="s">
        <v>762</v>
      </c>
      <c r="D60" s="521"/>
      <c r="E60" s="522"/>
      <c r="F60" s="348"/>
      <c r="G60" s="348"/>
      <c r="H60" s="537"/>
      <c r="I60" s="537"/>
      <c r="J60" s="537"/>
      <c r="K60" s="537"/>
      <c r="L60" s="537"/>
      <c r="M60" s="537"/>
    </row>
    <row r="61" spans="1:13" ht="15" customHeight="1">
      <c r="A61" s="521"/>
      <c r="B61" s="521"/>
      <c r="C61" s="346" t="s">
        <v>761</v>
      </c>
      <c r="D61" s="521"/>
      <c r="E61" s="522"/>
      <c r="F61" s="348"/>
      <c r="G61" s="348"/>
      <c r="H61" s="537"/>
      <c r="I61" s="537"/>
      <c r="J61" s="537"/>
      <c r="K61" s="537"/>
      <c r="L61" s="537"/>
      <c r="M61" s="537"/>
    </row>
    <row r="62" spans="1:13" ht="15" customHeight="1">
      <c r="A62" s="510"/>
      <c r="B62" s="510"/>
      <c r="C62" s="336" t="s">
        <v>763</v>
      </c>
      <c r="D62" s="510"/>
      <c r="E62" s="520"/>
      <c r="F62" s="339"/>
      <c r="G62" s="339"/>
      <c r="H62" s="537"/>
      <c r="I62" s="537"/>
      <c r="J62" s="537"/>
      <c r="K62" s="537"/>
      <c r="L62" s="537"/>
      <c r="M62" s="537"/>
    </row>
    <row r="63" spans="1:13" ht="45.75" customHeight="1">
      <c r="A63" s="532" t="s">
        <v>269</v>
      </c>
      <c r="B63" s="533" t="s">
        <v>631</v>
      </c>
      <c r="C63" s="534" t="s">
        <v>632</v>
      </c>
      <c r="D63" s="521" t="s">
        <v>17</v>
      </c>
      <c r="E63" s="535" t="s">
        <v>17</v>
      </c>
      <c r="F63" s="535" t="s">
        <v>17</v>
      </c>
      <c r="G63" s="536">
        <f>G64+G66+G67</f>
        <v>0</v>
      </c>
      <c r="H63" s="537"/>
      <c r="I63" s="537"/>
      <c r="J63" s="537"/>
      <c r="K63" s="537"/>
      <c r="L63" s="537"/>
      <c r="M63" s="537"/>
    </row>
    <row r="64" spans="1:13" ht="15" customHeight="1">
      <c r="A64" s="505" t="s">
        <v>270</v>
      </c>
      <c r="B64" s="505"/>
      <c r="C64" s="335" t="s">
        <v>752</v>
      </c>
      <c r="D64" s="505" t="s">
        <v>521</v>
      </c>
      <c r="E64" s="506">
        <v>2637.6</v>
      </c>
      <c r="F64" s="333">
        <v>0</v>
      </c>
      <c r="G64" s="333">
        <f t="shared" ref="G64:G67" si="6">ROUND(E64*F64,2)</f>
        <v>0</v>
      </c>
      <c r="H64" s="537"/>
      <c r="I64" s="537"/>
      <c r="J64" s="537"/>
      <c r="K64" s="537"/>
      <c r="L64" s="537"/>
      <c r="M64" s="537"/>
    </row>
    <row r="65" spans="1:13" ht="15" customHeight="1">
      <c r="A65" s="510"/>
      <c r="B65" s="510"/>
      <c r="C65" s="336" t="s">
        <v>753</v>
      </c>
      <c r="D65" s="510"/>
      <c r="E65" s="520"/>
      <c r="F65" s="339"/>
      <c r="G65" s="339"/>
      <c r="H65" s="537"/>
      <c r="I65" s="537"/>
      <c r="J65" s="537"/>
      <c r="K65" s="537"/>
      <c r="L65" s="537"/>
      <c r="M65" s="537"/>
    </row>
    <row r="66" spans="1:13" ht="15" customHeight="1">
      <c r="A66" s="521" t="s">
        <v>271</v>
      </c>
      <c r="B66" s="521"/>
      <c r="C66" s="346" t="s">
        <v>754</v>
      </c>
      <c r="D66" s="521" t="s">
        <v>521</v>
      </c>
      <c r="E66" s="522">
        <v>2637.6</v>
      </c>
      <c r="F66" s="348">
        <v>0</v>
      </c>
      <c r="G66" s="348">
        <f t="shared" si="6"/>
        <v>0</v>
      </c>
      <c r="H66" s="537"/>
      <c r="I66" s="537"/>
      <c r="J66" s="537"/>
      <c r="K66" s="537"/>
      <c r="L66" s="537"/>
      <c r="M66" s="537"/>
    </row>
    <row r="67" spans="1:13" ht="15" customHeight="1">
      <c r="A67" s="505" t="s">
        <v>272</v>
      </c>
      <c r="B67" s="505"/>
      <c r="C67" s="335" t="s">
        <v>756</v>
      </c>
      <c r="D67" s="505" t="s">
        <v>521</v>
      </c>
      <c r="E67" s="506">
        <v>1836.95</v>
      </c>
      <c r="F67" s="333">
        <v>0</v>
      </c>
      <c r="G67" s="333">
        <f t="shared" si="6"/>
        <v>0</v>
      </c>
      <c r="H67" s="537"/>
      <c r="I67" s="537"/>
      <c r="J67" s="537"/>
      <c r="K67" s="537"/>
      <c r="L67" s="537"/>
      <c r="M67" s="537"/>
    </row>
    <row r="68" spans="1:13" ht="15" customHeight="1">
      <c r="A68" s="510"/>
      <c r="B68" s="510"/>
      <c r="C68" s="336" t="s">
        <v>755</v>
      </c>
      <c r="D68" s="510"/>
      <c r="E68" s="520"/>
      <c r="F68" s="339"/>
      <c r="G68" s="339"/>
      <c r="H68" s="537"/>
      <c r="I68" s="537"/>
      <c r="J68" s="537"/>
      <c r="K68" s="537"/>
      <c r="L68" s="537"/>
      <c r="M68" s="537"/>
    </row>
    <row r="69" spans="1:13" ht="45">
      <c r="A69" s="507" t="s">
        <v>273</v>
      </c>
      <c r="B69" s="508" t="s">
        <v>633</v>
      </c>
      <c r="C69" s="509" t="s">
        <v>113</v>
      </c>
      <c r="D69" s="510" t="s">
        <v>17</v>
      </c>
      <c r="E69" s="511" t="s">
        <v>17</v>
      </c>
      <c r="F69" s="511" t="s">
        <v>17</v>
      </c>
      <c r="G69" s="512">
        <f>SUM(G70:G72)</f>
        <v>0</v>
      </c>
      <c r="H69" s="537"/>
      <c r="I69" s="537"/>
      <c r="J69" s="537"/>
      <c r="K69" s="537"/>
      <c r="L69" s="537"/>
      <c r="M69" s="537"/>
    </row>
    <row r="70" spans="1:13" ht="14.25">
      <c r="A70" s="352" t="s">
        <v>274</v>
      </c>
      <c r="B70" s="352"/>
      <c r="C70" s="357" t="s">
        <v>59</v>
      </c>
      <c r="D70" s="352" t="s">
        <v>521</v>
      </c>
      <c r="E70" s="454">
        <v>1876.3</v>
      </c>
      <c r="F70" s="356">
        <v>0</v>
      </c>
      <c r="G70" s="356">
        <f t="shared" ref="G70:G72" si="7">ROUND(E70*F70,2)</f>
        <v>0</v>
      </c>
      <c r="H70" s="537"/>
      <c r="I70" s="537"/>
      <c r="J70" s="537"/>
      <c r="K70" s="537"/>
      <c r="L70" s="537"/>
      <c r="M70" s="537"/>
    </row>
    <row r="71" spans="1:13" ht="19.5" customHeight="1">
      <c r="A71" s="352" t="s">
        <v>275</v>
      </c>
      <c r="B71" s="352"/>
      <c r="C71" s="357" t="s">
        <v>60</v>
      </c>
      <c r="D71" s="352" t="s">
        <v>521</v>
      </c>
      <c r="E71" s="454">
        <v>3752.6</v>
      </c>
      <c r="F71" s="356">
        <v>0</v>
      </c>
      <c r="G71" s="356">
        <f t="shared" si="7"/>
        <v>0</v>
      </c>
      <c r="H71" s="537"/>
      <c r="I71" s="537"/>
      <c r="J71" s="537"/>
      <c r="K71" s="537"/>
      <c r="L71" s="537"/>
      <c r="M71" s="537"/>
    </row>
    <row r="72" spans="1:13" ht="15" customHeight="1">
      <c r="A72" s="352" t="s">
        <v>276</v>
      </c>
      <c r="B72" s="352"/>
      <c r="C72" s="357" t="s">
        <v>61</v>
      </c>
      <c r="D72" s="352" t="s">
        <v>521</v>
      </c>
      <c r="E72" s="454">
        <v>5628.9</v>
      </c>
      <c r="F72" s="356">
        <v>0</v>
      </c>
      <c r="G72" s="356">
        <f t="shared" si="7"/>
        <v>0</v>
      </c>
      <c r="H72" s="537"/>
      <c r="I72" s="537"/>
      <c r="J72" s="537"/>
      <c r="K72" s="537"/>
      <c r="L72" s="537"/>
      <c r="M72" s="537"/>
    </row>
    <row r="73" spans="1:13" ht="51" customHeight="1">
      <c r="A73" s="444" t="s">
        <v>279</v>
      </c>
      <c r="B73" s="445" t="s">
        <v>114</v>
      </c>
      <c r="C73" s="446" t="s">
        <v>115</v>
      </c>
      <c r="D73" s="352" t="s">
        <v>17</v>
      </c>
      <c r="E73" s="452" t="s">
        <v>17</v>
      </c>
      <c r="F73" s="452" t="s">
        <v>17</v>
      </c>
      <c r="G73" s="453">
        <f>SUM(G74)</f>
        <v>0</v>
      </c>
      <c r="H73" s="537"/>
      <c r="I73" s="537"/>
      <c r="J73" s="537"/>
      <c r="K73" s="537"/>
      <c r="L73" s="537"/>
      <c r="M73" s="537"/>
    </row>
    <row r="74" spans="1:13" ht="15" customHeight="1">
      <c r="A74" s="352" t="s">
        <v>280</v>
      </c>
      <c r="B74" s="352"/>
      <c r="C74" s="357" t="s">
        <v>634</v>
      </c>
      <c r="D74" s="352" t="s">
        <v>521</v>
      </c>
      <c r="E74" s="454">
        <v>1926.89</v>
      </c>
      <c r="F74" s="356">
        <v>0</v>
      </c>
      <c r="G74" s="356">
        <f t="shared" ref="G74" si="8">ROUND(E74*F74,2)</f>
        <v>0</v>
      </c>
      <c r="H74" s="537"/>
      <c r="I74" s="537"/>
      <c r="J74" s="537"/>
      <c r="K74" s="537"/>
      <c r="L74" s="537"/>
      <c r="M74" s="537"/>
    </row>
    <row r="75" spans="1:13" ht="45.75" customHeight="1">
      <c r="A75" s="444" t="s">
        <v>284</v>
      </c>
      <c r="B75" s="445" t="s">
        <v>116</v>
      </c>
      <c r="C75" s="446" t="s">
        <v>117</v>
      </c>
      <c r="D75" s="352" t="s">
        <v>17</v>
      </c>
      <c r="E75" s="456" t="s">
        <v>17</v>
      </c>
      <c r="F75" s="452" t="s">
        <v>17</v>
      </c>
      <c r="G75" s="453">
        <f>SUM(G76,G77)</f>
        <v>0</v>
      </c>
      <c r="H75" s="537"/>
      <c r="I75" s="537"/>
      <c r="J75" s="537"/>
      <c r="K75" s="537"/>
      <c r="L75" s="537"/>
      <c r="M75" s="537"/>
    </row>
    <row r="76" spans="1:13" ht="32.25" customHeight="1">
      <c r="A76" s="504" t="s">
        <v>285</v>
      </c>
      <c r="B76" s="504"/>
      <c r="C76" s="547" t="s">
        <v>780</v>
      </c>
      <c r="D76" s="504" t="s">
        <v>521</v>
      </c>
      <c r="E76" s="506">
        <v>0</v>
      </c>
      <c r="F76" s="333">
        <v>0</v>
      </c>
      <c r="G76" s="333">
        <f t="shared" ref="G76:G91" si="9">ROUND(E76*F76,2)</f>
        <v>0</v>
      </c>
      <c r="H76" s="537"/>
      <c r="I76" s="537"/>
      <c r="J76" s="537"/>
      <c r="K76" s="537"/>
      <c r="L76" s="537"/>
      <c r="M76" s="537"/>
    </row>
    <row r="77" spans="1:13" ht="15" customHeight="1">
      <c r="A77" s="531" t="s">
        <v>635</v>
      </c>
      <c r="B77" s="531"/>
      <c r="C77" s="523" t="s">
        <v>636</v>
      </c>
      <c r="D77" s="524" t="s">
        <v>521</v>
      </c>
      <c r="E77" s="525">
        <v>3220.67</v>
      </c>
      <c r="F77" s="526">
        <v>0</v>
      </c>
      <c r="G77" s="526">
        <f t="shared" si="9"/>
        <v>0</v>
      </c>
      <c r="H77" s="537"/>
      <c r="I77" s="537"/>
      <c r="J77" s="537"/>
      <c r="K77" s="537"/>
      <c r="L77" s="537"/>
      <c r="M77" s="537"/>
    </row>
    <row r="78" spans="1:13" ht="15" customHeight="1">
      <c r="A78" s="521"/>
      <c r="B78" s="521"/>
      <c r="C78" s="544" t="s">
        <v>778</v>
      </c>
      <c r="D78" s="543"/>
      <c r="E78" s="545"/>
      <c r="F78" s="546"/>
      <c r="G78" s="546"/>
      <c r="H78" s="537"/>
      <c r="I78" s="537"/>
      <c r="J78" s="537"/>
      <c r="K78" s="537"/>
      <c r="L78" s="537"/>
      <c r="M78" s="537"/>
    </row>
    <row r="79" spans="1:13" ht="15" customHeight="1">
      <c r="A79" s="521"/>
      <c r="B79" s="521"/>
      <c r="C79" s="544" t="s">
        <v>758</v>
      </c>
      <c r="D79" s="543"/>
      <c r="E79" s="545"/>
      <c r="F79" s="546"/>
      <c r="G79" s="546"/>
      <c r="H79" s="537"/>
      <c r="I79" s="537"/>
      <c r="J79" s="537"/>
      <c r="K79" s="537"/>
      <c r="L79" s="537"/>
      <c r="M79" s="537"/>
    </row>
    <row r="80" spans="1:13" ht="15" customHeight="1">
      <c r="A80" s="521"/>
      <c r="B80" s="521"/>
      <c r="C80" s="544" t="s">
        <v>759</v>
      </c>
      <c r="D80" s="543"/>
      <c r="E80" s="545"/>
      <c r="F80" s="546"/>
      <c r="G80" s="546"/>
      <c r="H80" s="537"/>
      <c r="I80" s="537"/>
      <c r="J80" s="537"/>
      <c r="K80" s="537"/>
      <c r="L80" s="537"/>
      <c r="M80" s="537"/>
    </row>
    <row r="81" spans="1:13" ht="15" customHeight="1">
      <c r="A81" s="521"/>
      <c r="B81" s="521"/>
      <c r="C81" s="544" t="s">
        <v>760</v>
      </c>
      <c r="D81" s="543"/>
      <c r="E81" s="545"/>
      <c r="F81" s="546"/>
      <c r="G81" s="546"/>
      <c r="H81" s="537"/>
      <c r="I81" s="537"/>
      <c r="J81" s="537"/>
      <c r="K81" s="537"/>
      <c r="L81" s="537"/>
      <c r="M81" s="537"/>
    </row>
    <row r="82" spans="1:13" ht="15" customHeight="1">
      <c r="A82" s="510"/>
      <c r="B82" s="510"/>
      <c r="C82" s="527" t="s">
        <v>779</v>
      </c>
      <c r="D82" s="528"/>
      <c r="E82" s="529"/>
      <c r="F82" s="530"/>
      <c r="G82" s="530"/>
      <c r="H82" s="537"/>
      <c r="I82" s="537"/>
      <c r="J82" s="537"/>
      <c r="K82" s="537"/>
      <c r="L82" s="537"/>
      <c r="M82" s="537"/>
    </row>
    <row r="83" spans="1:13" ht="45">
      <c r="A83" s="507" t="s">
        <v>286</v>
      </c>
      <c r="B83" s="508" t="s">
        <v>118</v>
      </c>
      <c r="C83" s="509" t="s">
        <v>119</v>
      </c>
      <c r="D83" s="510" t="s">
        <v>17</v>
      </c>
      <c r="E83" s="511" t="s">
        <v>17</v>
      </c>
      <c r="F83" s="511" t="s">
        <v>17</v>
      </c>
      <c r="G83" s="512">
        <f>SUM(G84:G85)</f>
        <v>0</v>
      </c>
      <c r="H83" s="537"/>
      <c r="I83" s="537"/>
      <c r="J83" s="537"/>
      <c r="K83" s="537"/>
      <c r="L83" s="537"/>
      <c r="M83" s="537"/>
    </row>
    <row r="84" spans="1:13" ht="18.75">
      <c r="A84" s="504" t="s">
        <v>287</v>
      </c>
      <c r="B84" s="504"/>
      <c r="C84" s="335" t="s">
        <v>776</v>
      </c>
      <c r="D84" s="504" t="s">
        <v>521</v>
      </c>
      <c r="E84" s="506">
        <v>347.27</v>
      </c>
      <c r="F84" s="333">
        <v>0</v>
      </c>
      <c r="G84" s="333">
        <f t="shared" si="9"/>
        <v>0</v>
      </c>
      <c r="H84" s="537"/>
      <c r="I84" s="537"/>
      <c r="J84" s="537"/>
      <c r="K84" s="537"/>
      <c r="L84" s="537"/>
      <c r="M84" s="537"/>
    </row>
    <row r="85" spans="1:13" ht="18.75">
      <c r="A85" s="524" t="s">
        <v>637</v>
      </c>
      <c r="B85" s="524"/>
      <c r="C85" s="523" t="s">
        <v>777</v>
      </c>
      <c r="D85" s="524" t="s">
        <v>521</v>
      </c>
      <c r="E85" s="525">
        <v>1293.8699999999999</v>
      </c>
      <c r="F85" s="526">
        <v>0</v>
      </c>
      <c r="G85" s="526">
        <f t="shared" si="9"/>
        <v>0</v>
      </c>
      <c r="H85" s="537"/>
      <c r="I85" s="537"/>
      <c r="J85" s="537"/>
      <c r="K85" s="537"/>
      <c r="L85" s="537"/>
      <c r="M85" s="537"/>
    </row>
    <row r="86" spans="1:13" ht="14.25">
      <c r="A86" s="543"/>
      <c r="B86" s="543"/>
      <c r="C86" s="544" t="s">
        <v>758</v>
      </c>
      <c r="D86" s="543"/>
      <c r="E86" s="545"/>
      <c r="F86" s="546"/>
      <c r="G86" s="546"/>
      <c r="H86" s="537"/>
      <c r="I86" s="537"/>
      <c r="J86" s="537"/>
      <c r="K86" s="537"/>
      <c r="L86" s="537"/>
      <c r="M86" s="537"/>
    </row>
    <row r="87" spans="1:13" ht="14.25">
      <c r="A87" s="543"/>
      <c r="B87" s="543"/>
      <c r="C87" s="544" t="s">
        <v>759</v>
      </c>
      <c r="D87" s="543"/>
      <c r="E87" s="545"/>
      <c r="F87" s="546"/>
      <c r="G87" s="546"/>
      <c r="H87" s="537"/>
      <c r="I87" s="537"/>
      <c r="J87" s="537"/>
      <c r="K87" s="537"/>
      <c r="L87" s="537"/>
      <c r="M87" s="537"/>
    </row>
    <row r="88" spans="1:13" ht="14.25">
      <c r="A88" s="543"/>
      <c r="B88" s="543"/>
      <c r="C88" s="544" t="s">
        <v>760</v>
      </c>
      <c r="D88" s="543"/>
      <c r="E88" s="545"/>
      <c r="F88" s="546"/>
      <c r="G88" s="546"/>
      <c r="H88" s="537"/>
      <c r="I88" s="537"/>
      <c r="J88" s="537"/>
      <c r="K88" s="537"/>
      <c r="L88" s="537"/>
      <c r="M88" s="537"/>
    </row>
    <row r="89" spans="1:13" ht="14.25">
      <c r="A89" s="528"/>
      <c r="B89" s="528"/>
      <c r="C89" s="527" t="s">
        <v>775</v>
      </c>
      <c r="D89" s="528"/>
      <c r="E89" s="529"/>
      <c r="F89" s="530"/>
      <c r="G89" s="530"/>
      <c r="H89" s="537"/>
      <c r="I89" s="537"/>
      <c r="J89" s="537"/>
      <c r="K89" s="537"/>
      <c r="L89" s="537"/>
      <c r="M89" s="537"/>
    </row>
    <row r="90" spans="1:13" ht="45" customHeight="1">
      <c r="A90" s="507" t="s">
        <v>443</v>
      </c>
      <c r="B90" s="508" t="s">
        <v>120</v>
      </c>
      <c r="C90" s="509" t="s">
        <v>121</v>
      </c>
      <c r="D90" s="510" t="s">
        <v>17</v>
      </c>
      <c r="E90" s="513" t="s">
        <v>17</v>
      </c>
      <c r="F90" s="511" t="s">
        <v>17</v>
      </c>
      <c r="G90" s="512">
        <f>SUM(G91)</f>
        <v>0</v>
      </c>
      <c r="H90" s="537"/>
      <c r="I90" s="537"/>
      <c r="J90" s="537"/>
      <c r="K90" s="537"/>
      <c r="L90" s="537"/>
      <c r="M90" s="537"/>
    </row>
    <row r="91" spans="1:13" ht="15" customHeight="1">
      <c r="A91" s="352" t="s">
        <v>638</v>
      </c>
      <c r="B91" s="352"/>
      <c r="C91" s="357" t="s">
        <v>639</v>
      </c>
      <c r="D91" s="352" t="s">
        <v>521</v>
      </c>
      <c r="E91" s="454">
        <v>1926.89</v>
      </c>
      <c r="F91" s="356">
        <v>0</v>
      </c>
      <c r="G91" s="356">
        <f t="shared" si="9"/>
        <v>0</v>
      </c>
      <c r="H91" s="537"/>
      <c r="I91" s="537"/>
      <c r="J91" s="537"/>
      <c r="K91" s="537"/>
      <c r="L91" s="537"/>
      <c r="M91" s="537"/>
    </row>
    <row r="92" spans="1:13" ht="15" customHeight="1">
      <c r="A92" s="449">
        <v>4</v>
      </c>
      <c r="B92" s="449" t="s">
        <v>123</v>
      </c>
      <c r="C92" s="450" t="s">
        <v>12</v>
      </c>
      <c r="D92" s="442" t="s">
        <v>17</v>
      </c>
      <c r="E92" s="457" t="s">
        <v>17</v>
      </c>
      <c r="F92" s="443" t="s">
        <v>17</v>
      </c>
      <c r="G92" s="451">
        <f>SUM(G93,G95,G100)</f>
        <v>0</v>
      </c>
      <c r="H92" s="537"/>
      <c r="I92" s="537"/>
      <c r="J92" s="537"/>
      <c r="K92" s="537"/>
      <c r="L92" s="537"/>
      <c r="M92" s="537"/>
    </row>
    <row r="93" spans="1:13" ht="30" customHeight="1">
      <c r="A93" s="444" t="s">
        <v>640</v>
      </c>
      <c r="B93" s="445" t="s">
        <v>124</v>
      </c>
      <c r="C93" s="446" t="s">
        <v>125</v>
      </c>
      <c r="D93" s="352" t="s">
        <v>17</v>
      </c>
      <c r="E93" s="452" t="s">
        <v>17</v>
      </c>
      <c r="F93" s="452" t="s">
        <v>17</v>
      </c>
      <c r="G93" s="453">
        <f>G94</f>
        <v>0</v>
      </c>
      <c r="H93" s="537"/>
      <c r="I93" s="537"/>
      <c r="J93" s="537"/>
      <c r="K93" s="537"/>
      <c r="L93" s="537"/>
      <c r="M93" s="537"/>
    </row>
    <row r="94" spans="1:13" ht="15" customHeight="1">
      <c r="A94" s="352" t="s">
        <v>291</v>
      </c>
      <c r="B94" s="352"/>
      <c r="C94" s="357" t="s">
        <v>641</v>
      </c>
      <c r="D94" s="352" t="s">
        <v>521</v>
      </c>
      <c r="E94" s="454">
        <v>1926.89</v>
      </c>
      <c r="F94" s="356">
        <v>0</v>
      </c>
      <c r="G94" s="356">
        <f t="shared" ref="G94" si="10">ROUND(E94*F94,2)</f>
        <v>0</v>
      </c>
      <c r="H94" s="537"/>
      <c r="I94" s="537"/>
      <c r="J94" s="537"/>
      <c r="K94" s="537"/>
      <c r="L94" s="537"/>
      <c r="M94" s="537"/>
    </row>
    <row r="95" spans="1:13" ht="45" customHeight="1">
      <c r="A95" s="515" t="s">
        <v>292</v>
      </c>
      <c r="B95" s="516" t="s">
        <v>642</v>
      </c>
      <c r="C95" s="517" t="s">
        <v>643</v>
      </c>
      <c r="D95" s="514" t="s">
        <v>17</v>
      </c>
      <c r="E95" s="518" t="s">
        <v>17</v>
      </c>
      <c r="F95" s="518" t="s">
        <v>17</v>
      </c>
      <c r="G95" s="519">
        <f>SUM(G96)</f>
        <v>0</v>
      </c>
      <c r="H95" s="537"/>
      <c r="I95" s="537"/>
      <c r="J95" s="537"/>
      <c r="K95" s="537"/>
      <c r="L95" s="537"/>
      <c r="M95" s="537"/>
    </row>
    <row r="96" spans="1:13" ht="15" customHeight="1">
      <c r="A96" s="514" t="s">
        <v>293</v>
      </c>
      <c r="B96" s="514"/>
      <c r="C96" s="335" t="s">
        <v>644</v>
      </c>
      <c r="D96" s="514" t="s">
        <v>521</v>
      </c>
      <c r="E96" s="506">
        <v>2289.4899999999998</v>
      </c>
      <c r="F96" s="333">
        <v>0</v>
      </c>
      <c r="G96" s="333">
        <f t="shared" ref="G96" si="11">ROUND(E96*F96,2)</f>
        <v>0</v>
      </c>
      <c r="H96" s="537"/>
      <c r="I96" s="537"/>
      <c r="J96" s="537"/>
      <c r="K96" s="537"/>
      <c r="L96" s="537"/>
      <c r="M96" s="537"/>
    </row>
    <row r="97" spans="1:13" ht="15" customHeight="1">
      <c r="A97" s="521"/>
      <c r="B97" s="521"/>
      <c r="C97" s="346" t="s">
        <v>764</v>
      </c>
      <c r="D97" s="521"/>
      <c r="E97" s="522"/>
      <c r="F97" s="348"/>
      <c r="G97" s="348"/>
      <c r="H97" s="537"/>
      <c r="I97" s="537"/>
      <c r="J97" s="537"/>
      <c r="K97" s="537"/>
      <c r="L97" s="537"/>
      <c r="M97" s="537"/>
    </row>
    <row r="98" spans="1:13" ht="15" customHeight="1">
      <c r="A98" s="521"/>
      <c r="B98" s="521"/>
      <c r="C98" s="346" t="s">
        <v>765</v>
      </c>
      <c r="D98" s="521"/>
      <c r="E98" s="522"/>
      <c r="F98" s="348"/>
      <c r="G98" s="348"/>
      <c r="H98" s="537"/>
      <c r="I98" s="537"/>
      <c r="J98" s="537"/>
      <c r="K98" s="537"/>
      <c r="L98" s="537"/>
      <c r="M98" s="537"/>
    </row>
    <row r="99" spans="1:13" ht="15" customHeight="1">
      <c r="A99" s="510"/>
      <c r="B99" s="510"/>
      <c r="C99" s="336" t="s">
        <v>766</v>
      </c>
      <c r="D99" s="510"/>
      <c r="E99" s="520"/>
      <c r="F99" s="339"/>
      <c r="G99" s="339"/>
      <c r="H99" s="537"/>
      <c r="I99" s="537"/>
      <c r="J99" s="537"/>
      <c r="K99" s="537"/>
      <c r="L99" s="537"/>
      <c r="M99" s="537"/>
    </row>
    <row r="100" spans="1:13" ht="45">
      <c r="A100" s="532" t="s">
        <v>296</v>
      </c>
      <c r="B100" s="533" t="s">
        <v>645</v>
      </c>
      <c r="C100" s="534" t="s">
        <v>646</v>
      </c>
      <c r="D100" s="521" t="s">
        <v>17</v>
      </c>
      <c r="E100" s="535" t="s">
        <v>17</v>
      </c>
      <c r="F100" s="535" t="s">
        <v>17</v>
      </c>
      <c r="G100" s="538">
        <f>SUM(G101:G108)</f>
        <v>0</v>
      </c>
      <c r="H100" s="537"/>
      <c r="I100" s="537"/>
      <c r="J100" s="537"/>
      <c r="K100" s="537"/>
      <c r="L100" s="537"/>
      <c r="M100" s="537"/>
    </row>
    <row r="101" spans="1:13" ht="28.5">
      <c r="A101" s="514" t="s">
        <v>297</v>
      </c>
      <c r="B101" s="514"/>
      <c r="C101" s="335" t="s">
        <v>647</v>
      </c>
      <c r="D101" s="514" t="s">
        <v>521</v>
      </c>
      <c r="E101" s="540">
        <v>1203.1500000000001</v>
      </c>
      <c r="F101" s="333">
        <v>0</v>
      </c>
      <c r="G101" s="333">
        <f t="shared" ref="G101:G119" si="12">ROUND(E101*F101,2)</f>
        <v>0</v>
      </c>
      <c r="H101" s="537"/>
      <c r="I101" s="537"/>
      <c r="J101" s="537"/>
      <c r="K101" s="537"/>
      <c r="L101" s="537"/>
      <c r="M101" s="537"/>
    </row>
    <row r="102" spans="1:13" ht="14.25">
      <c r="A102" s="521"/>
      <c r="B102" s="521"/>
      <c r="C102" s="346" t="s">
        <v>758</v>
      </c>
      <c r="D102" s="521"/>
      <c r="E102" s="541"/>
      <c r="F102" s="348"/>
      <c r="G102" s="348"/>
      <c r="H102" s="537"/>
      <c r="I102" s="537"/>
      <c r="J102" s="537"/>
      <c r="K102" s="537"/>
      <c r="L102" s="537"/>
      <c r="M102" s="537"/>
    </row>
    <row r="103" spans="1:13" ht="14.25">
      <c r="A103" s="521"/>
      <c r="B103" s="521"/>
      <c r="C103" s="346" t="s">
        <v>760</v>
      </c>
      <c r="D103" s="521"/>
      <c r="E103" s="541"/>
      <c r="F103" s="348"/>
      <c r="G103" s="348"/>
      <c r="H103" s="537"/>
      <c r="I103" s="537"/>
      <c r="J103" s="537"/>
      <c r="K103" s="537"/>
      <c r="L103" s="537"/>
      <c r="M103" s="537"/>
    </row>
    <row r="104" spans="1:13" ht="14.25">
      <c r="A104" s="521"/>
      <c r="B104" s="521"/>
      <c r="C104" s="346" t="s">
        <v>761</v>
      </c>
      <c r="D104" s="521"/>
      <c r="E104" s="541"/>
      <c r="F104" s="348"/>
      <c r="G104" s="348"/>
      <c r="H104" s="537"/>
      <c r="I104" s="537"/>
      <c r="J104" s="537"/>
      <c r="K104" s="537"/>
      <c r="L104" s="537"/>
      <c r="M104" s="537"/>
    </row>
    <row r="105" spans="1:13" ht="14.25">
      <c r="A105" s="521"/>
      <c r="B105" s="521"/>
      <c r="C105" s="346" t="s">
        <v>767</v>
      </c>
      <c r="D105" s="521"/>
      <c r="E105" s="541"/>
      <c r="F105" s="348"/>
      <c r="G105" s="348"/>
      <c r="H105" s="537"/>
      <c r="I105" s="537"/>
      <c r="J105" s="537"/>
      <c r="K105" s="537"/>
      <c r="L105" s="537"/>
      <c r="M105" s="537"/>
    </row>
    <row r="106" spans="1:13" ht="14.25">
      <c r="A106" s="510"/>
      <c r="B106" s="510"/>
      <c r="C106" s="336" t="s">
        <v>768</v>
      </c>
      <c r="D106" s="510"/>
      <c r="E106" s="539"/>
      <c r="F106" s="339"/>
      <c r="G106" s="339"/>
      <c r="H106" s="537"/>
      <c r="I106" s="537"/>
      <c r="J106" s="537"/>
      <c r="K106" s="537"/>
      <c r="L106" s="537"/>
      <c r="M106" s="537"/>
    </row>
    <row r="107" spans="1:13" ht="28.5">
      <c r="A107" s="510" t="s">
        <v>648</v>
      </c>
      <c r="B107" s="510"/>
      <c r="C107" s="336" t="s">
        <v>769</v>
      </c>
      <c r="D107" s="510" t="s">
        <v>521</v>
      </c>
      <c r="E107" s="539">
        <v>504.6</v>
      </c>
      <c r="F107" s="339">
        <v>0</v>
      </c>
      <c r="G107" s="339">
        <f t="shared" si="12"/>
        <v>0</v>
      </c>
      <c r="H107" s="537"/>
      <c r="I107" s="537"/>
      <c r="J107" s="537"/>
      <c r="K107" s="537"/>
      <c r="L107" s="537"/>
      <c r="M107" s="537"/>
    </row>
    <row r="108" spans="1:13" ht="34.5" customHeight="1">
      <c r="A108" s="352" t="s">
        <v>649</v>
      </c>
      <c r="B108" s="352"/>
      <c r="C108" s="357" t="s">
        <v>770</v>
      </c>
      <c r="D108" s="352" t="s">
        <v>521</v>
      </c>
      <c r="E108" s="448">
        <v>79.75</v>
      </c>
      <c r="F108" s="356">
        <v>0</v>
      </c>
      <c r="G108" s="356">
        <f t="shared" si="12"/>
        <v>0</v>
      </c>
      <c r="H108" s="537"/>
      <c r="I108" s="537"/>
      <c r="J108" s="537"/>
      <c r="K108" s="537"/>
      <c r="L108" s="537"/>
      <c r="M108" s="537"/>
    </row>
    <row r="109" spans="1:13" ht="15">
      <c r="A109" s="449">
        <v>5</v>
      </c>
      <c r="B109" s="449" t="s">
        <v>650</v>
      </c>
      <c r="C109" s="450" t="s">
        <v>87</v>
      </c>
      <c r="D109" s="442" t="s">
        <v>17</v>
      </c>
      <c r="E109" s="443" t="s">
        <v>17</v>
      </c>
      <c r="F109" s="443" t="s">
        <v>17</v>
      </c>
      <c r="G109" s="451">
        <f>G110+G114+G118</f>
        <v>0</v>
      </c>
      <c r="H109" s="537"/>
      <c r="I109" s="537"/>
      <c r="J109" s="537"/>
      <c r="K109" s="537"/>
      <c r="L109" s="537"/>
      <c r="M109" s="537"/>
    </row>
    <row r="110" spans="1:13" ht="45">
      <c r="A110" s="444" t="s">
        <v>316</v>
      </c>
      <c r="B110" s="445" t="s">
        <v>85</v>
      </c>
      <c r="C110" s="446" t="s">
        <v>86</v>
      </c>
      <c r="D110" s="352" t="s">
        <v>17</v>
      </c>
      <c r="E110" s="452" t="s">
        <v>17</v>
      </c>
      <c r="F110" s="452" t="s">
        <v>17</v>
      </c>
      <c r="G110" s="458">
        <f>SUM(G111:G113)</f>
        <v>0</v>
      </c>
      <c r="H110" s="537"/>
      <c r="I110" s="537"/>
      <c r="J110" s="537"/>
      <c r="K110" s="537"/>
      <c r="L110" s="537"/>
      <c r="M110" s="537"/>
    </row>
    <row r="111" spans="1:13" ht="28.5">
      <c r="A111" s="352" t="s">
        <v>317</v>
      </c>
      <c r="B111" s="352"/>
      <c r="C111" s="459" t="s">
        <v>651</v>
      </c>
      <c r="D111" s="352" t="s">
        <v>521</v>
      </c>
      <c r="E111" s="448">
        <v>13.2</v>
      </c>
      <c r="F111" s="356">
        <v>0</v>
      </c>
      <c r="G111" s="356">
        <f t="shared" si="12"/>
        <v>0</v>
      </c>
      <c r="H111" s="537"/>
      <c r="I111" s="537"/>
      <c r="J111" s="537"/>
      <c r="K111" s="537"/>
      <c r="L111" s="537"/>
      <c r="M111" s="537"/>
    </row>
    <row r="112" spans="1:13" ht="30" customHeight="1">
      <c r="A112" s="352" t="s">
        <v>318</v>
      </c>
      <c r="B112" s="352"/>
      <c r="C112" s="459" t="s">
        <v>652</v>
      </c>
      <c r="D112" s="352" t="s">
        <v>521</v>
      </c>
      <c r="E112" s="448">
        <v>25.08</v>
      </c>
      <c r="F112" s="356">
        <v>0</v>
      </c>
      <c r="G112" s="356">
        <f t="shared" si="12"/>
        <v>0</v>
      </c>
      <c r="H112" s="537"/>
      <c r="I112" s="537"/>
      <c r="J112" s="537"/>
      <c r="K112" s="537"/>
      <c r="L112" s="537"/>
      <c r="M112" s="537"/>
    </row>
    <row r="113" spans="1:13" ht="34.5" customHeight="1">
      <c r="A113" s="352" t="s">
        <v>319</v>
      </c>
      <c r="B113" s="352"/>
      <c r="C113" s="459" t="s">
        <v>653</v>
      </c>
      <c r="D113" s="352" t="s">
        <v>521</v>
      </c>
      <c r="E113" s="448">
        <v>6.51</v>
      </c>
      <c r="F113" s="356">
        <v>0</v>
      </c>
      <c r="G113" s="356">
        <f t="shared" si="12"/>
        <v>0</v>
      </c>
      <c r="H113" s="537"/>
      <c r="I113" s="537"/>
      <c r="J113" s="537"/>
      <c r="K113" s="537"/>
      <c r="L113" s="537"/>
      <c r="M113" s="537"/>
    </row>
    <row r="114" spans="1:13" ht="30" customHeight="1">
      <c r="A114" s="444" t="s">
        <v>320</v>
      </c>
      <c r="B114" s="445" t="s">
        <v>654</v>
      </c>
      <c r="C114" s="446" t="s">
        <v>128</v>
      </c>
      <c r="D114" s="352" t="s">
        <v>17</v>
      </c>
      <c r="E114" s="452" t="s">
        <v>17</v>
      </c>
      <c r="F114" s="452" t="s">
        <v>17</v>
      </c>
      <c r="G114" s="453">
        <f>SUM(G115:G117)</f>
        <v>0</v>
      </c>
      <c r="H114" s="537"/>
      <c r="I114" s="537"/>
      <c r="J114" s="537"/>
      <c r="K114" s="537"/>
      <c r="L114" s="537"/>
      <c r="M114" s="537"/>
    </row>
    <row r="115" spans="1:13" ht="15" customHeight="1">
      <c r="A115" s="352" t="s">
        <v>321</v>
      </c>
      <c r="B115" s="352"/>
      <c r="C115" s="459" t="s">
        <v>151</v>
      </c>
      <c r="D115" s="352" t="s">
        <v>0</v>
      </c>
      <c r="E115" s="448">
        <v>2</v>
      </c>
      <c r="F115" s="356">
        <v>0</v>
      </c>
      <c r="G115" s="356">
        <f t="shared" si="12"/>
        <v>0</v>
      </c>
      <c r="H115" s="537"/>
      <c r="I115" s="537"/>
      <c r="J115" s="537"/>
      <c r="K115" s="537"/>
      <c r="L115" s="537"/>
      <c r="M115" s="537"/>
    </row>
    <row r="116" spans="1:13" ht="15" customHeight="1">
      <c r="A116" s="352" t="s">
        <v>322</v>
      </c>
      <c r="B116" s="352"/>
      <c r="C116" s="459" t="s">
        <v>655</v>
      </c>
      <c r="D116" s="352" t="s">
        <v>79</v>
      </c>
      <c r="E116" s="448">
        <v>1</v>
      </c>
      <c r="F116" s="356">
        <v>0</v>
      </c>
      <c r="G116" s="356">
        <f t="shared" si="12"/>
        <v>0</v>
      </c>
      <c r="H116" s="537"/>
      <c r="I116" s="537"/>
      <c r="J116" s="537"/>
      <c r="K116" s="537"/>
      <c r="L116" s="537"/>
      <c r="M116" s="537"/>
    </row>
    <row r="117" spans="1:13" ht="15" customHeight="1">
      <c r="A117" s="352" t="s">
        <v>323</v>
      </c>
      <c r="B117" s="352"/>
      <c r="C117" s="459" t="s">
        <v>656</v>
      </c>
      <c r="D117" s="352" t="s">
        <v>79</v>
      </c>
      <c r="E117" s="448">
        <v>1</v>
      </c>
      <c r="F117" s="356">
        <v>0</v>
      </c>
      <c r="G117" s="356">
        <f t="shared" si="12"/>
        <v>0</v>
      </c>
      <c r="H117" s="537"/>
      <c r="I117" s="537"/>
      <c r="J117" s="537"/>
      <c r="K117" s="537"/>
      <c r="L117" s="537"/>
      <c r="M117" s="537"/>
    </row>
    <row r="118" spans="1:13" ht="51.75" customHeight="1">
      <c r="A118" s="444" t="s">
        <v>324</v>
      </c>
      <c r="B118" s="445" t="s">
        <v>152</v>
      </c>
      <c r="C118" s="446" t="s">
        <v>153</v>
      </c>
      <c r="D118" s="352" t="s">
        <v>17</v>
      </c>
      <c r="E118" s="452" t="s">
        <v>17</v>
      </c>
      <c r="F118" s="452" t="s">
        <v>17</v>
      </c>
      <c r="G118" s="453">
        <f>G119</f>
        <v>0</v>
      </c>
      <c r="H118" s="537"/>
      <c r="I118" s="537"/>
      <c r="J118" s="537"/>
      <c r="K118" s="537"/>
      <c r="L118" s="537"/>
      <c r="M118" s="537"/>
    </row>
    <row r="119" spans="1:13" ht="15" customHeight="1">
      <c r="A119" s="352" t="s">
        <v>325</v>
      </c>
      <c r="B119" s="352"/>
      <c r="C119" s="459" t="s">
        <v>657</v>
      </c>
      <c r="D119" s="352" t="s">
        <v>18</v>
      </c>
      <c r="E119" s="448">
        <v>142.5</v>
      </c>
      <c r="F119" s="356">
        <v>0</v>
      </c>
      <c r="G119" s="356">
        <f t="shared" si="12"/>
        <v>0</v>
      </c>
      <c r="H119" s="537"/>
      <c r="I119" s="537"/>
      <c r="J119" s="537"/>
      <c r="K119" s="537"/>
      <c r="L119" s="537"/>
      <c r="M119" s="537"/>
    </row>
    <row r="120" spans="1:13" ht="15" customHeight="1">
      <c r="A120" s="449">
        <v>6</v>
      </c>
      <c r="B120" s="449" t="s">
        <v>658</v>
      </c>
      <c r="C120" s="450" t="s">
        <v>13</v>
      </c>
      <c r="D120" s="442" t="s">
        <v>17</v>
      </c>
      <c r="E120" s="455" t="s">
        <v>17</v>
      </c>
      <c r="F120" s="443" t="s">
        <v>17</v>
      </c>
      <c r="G120" s="451">
        <f>G121+G126+G128</f>
        <v>0</v>
      </c>
      <c r="H120" s="537"/>
      <c r="I120" s="537"/>
      <c r="J120" s="537"/>
      <c r="K120" s="537"/>
      <c r="L120" s="537"/>
      <c r="M120" s="537"/>
    </row>
    <row r="121" spans="1:13" ht="50.25" customHeight="1">
      <c r="A121" s="444" t="s">
        <v>312</v>
      </c>
      <c r="B121" s="445" t="s">
        <v>659</v>
      </c>
      <c r="C121" s="446" t="s">
        <v>129</v>
      </c>
      <c r="D121" s="444" t="s">
        <v>17</v>
      </c>
      <c r="E121" s="452" t="s">
        <v>17</v>
      </c>
      <c r="F121" s="452" t="s">
        <v>17</v>
      </c>
      <c r="G121" s="453">
        <f>G122+G123+G124+G125</f>
        <v>0</v>
      </c>
      <c r="H121" s="537"/>
      <c r="I121" s="537"/>
      <c r="J121" s="537"/>
      <c r="K121" s="537"/>
      <c r="L121" s="537"/>
      <c r="M121" s="537"/>
    </row>
    <row r="122" spans="1:13" ht="28.5">
      <c r="A122" s="352" t="s">
        <v>313</v>
      </c>
      <c r="B122" s="352"/>
      <c r="C122" s="460" t="s">
        <v>660</v>
      </c>
      <c r="D122" s="352" t="s">
        <v>18</v>
      </c>
      <c r="E122" s="454">
        <v>625.20000000000005</v>
      </c>
      <c r="F122" s="356">
        <v>0</v>
      </c>
      <c r="G122" s="356">
        <f t="shared" ref="G122:G125" si="13">ROUND(E122*F122,2)</f>
        <v>0</v>
      </c>
      <c r="H122" s="537"/>
      <c r="I122" s="537"/>
      <c r="J122" s="537"/>
      <c r="K122" s="537"/>
      <c r="L122" s="537"/>
      <c r="M122" s="537"/>
    </row>
    <row r="123" spans="1:13" ht="28.5">
      <c r="A123" s="352" t="s">
        <v>314</v>
      </c>
      <c r="B123" s="352"/>
      <c r="C123" s="460" t="s">
        <v>661</v>
      </c>
      <c r="D123" s="352" t="s">
        <v>18</v>
      </c>
      <c r="E123" s="448">
        <v>277.7</v>
      </c>
      <c r="F123" s="356">
        <v>0</v>
      </c>
      <c r="G123" s="356">
        <f t="shared" si="13"/>
        <v>0</v>
      </c>
      <c r="H123" s="537"/>
      <c r="I123" s="537"/>
      <c r="J123" s="537"/>
      <c r="K123" s="537"/>
      <c r="L123" s="537"/>
      <c r="M123" s="537"/>
    </row>
    <row r="124" spans="1:13" ht="30" customHeight="1">
      <c r="A124" s="352" t="s">
        <v>315</v>
      </c>
      <c r="B124" s="461"/>
      <c r="C124" s="460" t="s">
        <v>662</v>
      </c>
      <c r="D124" s="352" t="s">
        <v>18</v>
      </c>
      <c r="E124" s="448">
        <v>8</v>
      </c>
      <c r="F124" s="356">
        <v>0</v>
      </c>
      <c r="G124" s="356">
        <f t="shared" si="13"/>
        <v>0</v>
      </c>
      <c r="H124" s="537"/>
      <c r="I124" s="537"/>
      <c r="J124" s="537"/>
      <c r="K124" s="537"/>
      <c r="L124" s="537"/>
      <c r="M124" s="537"/>
    </row>
    <row r="125" spans="1:13" ht="30" customHeight="1">
      <c r="A125" s="352" t="s">
        <v>328</v>
      </c>
      <c r="B125" s="461"/>
      <c r="C125" s="460" t="s">
        <v>663</v>
      </c>
      <c r="D125" s="352" t="s">
        <v>18</v>
      </c>
      <c r="E125" s="448">
        <v>44</v>
      </c>
      <c r="F125" s="356">
        <v>0</v>
      </c>
      <c r="G125" s="356">
        <f t="shared" si="13"/>
        <v>0</v>
      </c>
      <c r="H125" s="537"/>
      <c r="I125" s="537"/>
      <c r="J125" s="537"/>
      <c r="K125" s="537"/>
      <c r="L125" s="537"/>
      <c r="M125" s="537"/>
    </row>
    <row r="126" spans="1:13" ht="45" customHeight="1">
      <c r="A126" s="444" t="s">
        <v>330</v>
      </c>
      <c r="B126" s="445" t="s">
        <v>130</v>
      </c>
      <c r="C126" s="446" t="s">
        <v>664</v>
      </c>
      <c r="D126" s="352" t="s">
        <v>17</v>
      </c>
      <c r="E126" s="462" t="s">
        <v>17</v>
      </c>
      <c r="F126" s="452" t="s">
        <v>17</v>
      </c>
      <c r="G126" s="453">
        <f>G127</f>
        <v>0</v>
      </c>
      <c r="H126" s="537"/>
      <c r="I126" s="537"/>
      <c r="J126" s="537"/>
      <c r="K126" s="537"/>
      <c r="L126" s="537"/>
      <c r="M126" s="537"/>
    </row>
    <row r="127" spans="1:13" ht="28.5" customHeight="1">
      <c r="A127" s="352" t="s">
        <v>331</v>
      </c>
      <c r="B127" s="352"/>
      <c r="C127" s="463" t="s">
        <v>665</v>
      </c>
      <c r="D127" s="352" t="s">
        <v>521</v>
      </c>
      <c r="E127" s="454">
        <v>2.8</v>
      </c>
      <c r="F127" s="356">
        <v>0</v>
      </c>
      <c r="G127" s="356">
        <f t="shared" ref="G127:G129" si="14">ROUND(E127*F127,2)</f>
        <v>0</v>
      </c>
      <c r="H127" s="537"/>
      <c r="I127" s="537"/>
      <c r="J127" s="537"/>
      <c r="K127" s="537"/>
      <c r="L127" s="537"/>
      <c r="M127" s="537"/>
    </row>
    <row r="128" spans="1:13" ht="45" customHeight="1">
      <c r="A128" s="444" t="s">
        <v>332</v>
      </c>
      <c r="B128" s="445" t="s">
        <v>131</v>
      </c>
      <c r="C128" s="446" t="s">
        <v>132</v>
      </c>
      <c r="D128" s="352" t="s">
        <v>17</v>
      </c>
      <c r="E128" s="462" t="s">
        <v>17</v>
      </c>
      <c r="F128" s="452" t="s">
        <v>17</v>
      </c>
      <c r="G128" s="453">
        <f>SUM(G129)</f>
        <v>0</v>
      </c>
      <c r="H128" s="537"/>
      <c r="I128" s="537"/>
      <c r="J128" s="537"/>
      <c r="K128" s="537"/>
      <c r="L128" s="537"/>
      <c r="M128" s="537"/>
    </row>
    <row r="129" spans="1:13" ht="30" customHeight="1">
      <c r="A129" s="352" t="s">
        <v>333</v>
      </c>
      <c r="B129" s="352"/>
      <c r="C129" s="463" t="s">
        <v>666</v>
      </c>
      <c r="D129" s="352" t="s">
        <v>18</v>
      </c>
      <c r="E129" s="454">
        <v>232.3</v>
      </c>
      <c r="F129" s="356">
        <v>0</v>
      </c>
      <c r="G129" s="356">
        <f t="shared" si="14"/>
        <v>0</v>
      </c>
      <c r="H129" s="537"/>
      <c r="I129" s="537"/>
      <c r="J129" s="537"/>
      <c r="K129" s="537"/>
      <c r="L129" s="537"/>
      <c r="M129" s="537"/>
    </row>
    <row r="130" spans="1:13" ht="15">
      <c r="A130" s="449">
        <v>7</v>
      </c>
      <c r="B130" s="449" t="s">
        <v>667</v>
      </c>
      <c r="C130" s="450" t="s">
        <v>10</v>
      </c>
      <c r="D130" s="464" t="s">
        <v>17</v>
      </c>
      <c r="E130" s="465" t="s">
        <v>17</v>
      </c>
      <c r="F130" s="443" t="s">
        <v>17</v>
      </c>
      <c r="G130" s="451">
        <f>G131+G135</f>
        <v>0</v>
      </c>
      <c r="H130" s="537"/>
      <c r="I130" s="537"/>
      <c r="J130" s="537"/>
      <c r="K130" s="537"/>
      <c r="L130" s="537"/>
      <c r="M130" s="537"/>
    </row>
    <row r="131" spans="1:13" ht="30">
      <c r="A131" s="444" t="s">
        <v>336</v>
      </c>
      <c r="B131" s="445" t="s">
        <v>668</v>
      </c>
      <c r="C131" s="446" t="s">
        <v>335</v>
      </c>
      <c r="D131" s="466"/>
      <c r="E131" s="467"/>
      <c r="F131" s="452"/>
      <c r="G131" s="458">
        <f>G132+G133+G134</f>
        <v>0</v>
      </c>
      <c r="H131" s="537"/>
      <c r="I131" s="537"/>
      <c r="J131" s="537"/>
      <c r="K131" s="537"/>
      <c r="L131" s="537"/>
      <c r="M131" s="537"/>
    </row>
    <row r="132" spans="1:13" ht="15">
      <c r="A132" s="352" t="s">
        <v>337</v>
      </c>
      <c r="B132" s="444"/>
      <c r="C132" s="357" t="s">
        <v>669</v>
      </c>
      <c r="D132" s="466" t="s">
        <v>0</v>
      </c>
      <c r="E132" s="491">
        <v>6</v>
      </c>
      <c r="F132" s="490">
        <v>0</v>
      </c>
      <c r="G132" s="356">
        <f t="shared" ref="G132:G134" si="15">ROUND(E132*F132,2)</f>
        <v>0</v>
      </c>
      <c r="H132" s="537"/>
      <c r="I132" s="537"/>
      <c r="J132" s="537"/>
      <c r="K132" s="537"/>
      <c r="L132" s="537"/>
      <c r="M132" s="537"/>
    </row>
    <row r="133" spans="1:13" ht="15">
      <c r="A133" s="352" t="s">
        <v>338</v>
      </c>
      <c r="B133" s="444"/>
      <c r="C133" s="357" t="s">
        <v>670</v>
      </c>
      <c r="D133" s="466" t="s">
        <v>0</v>
      </c>
      <c r="E133" s="491">
        <v>7</v>
      </c>
      <c r="F133" s="490">
        <v>0</v>
      </c>
      <c r="G133" s="356">
        <f t="shared" si="15"/>
        <v>0</v>
      </c>
      <c r="H133" s="537"/>
      <c r="I133" s="537"/>
      <c r="J133" s="537"/>
      <c r="K133" s="537"/>
      <c r="L133" s="537"/>
      <c r="M133" s="537"/>
    </row>
    <row r="134" spans="1:13" ht="15">
      <c r="A134" s="352" t="s">
        <v>339</v>
      </c>
      <c r="B134" s="444"/>
      <c r="C134" s="357" t="s">
        <v>671</v>
      </c>
      <c r="D134" s="466" t="s">
        <v>0</v>
      </c>
      <c r="E134" s="491">
        <v>13</v>
      </c>
      <c r="F134" s="490">
        <v>0</v>
      </c>
      <c r="G134" s="356">
        <f t="shared" si="15"/>
        <v>0</v>
      </c>
      <c r="H134" s="537"/>
      <c r="I134" s="537"/>
      <c r="J134" s="537"/>
      <c r="K134" s="537"/>
      <c r="L134" s="537"/>
      <c r="M134" s="537"/>
    </row>
    <row r="135" spans="1:13" ht="30">
      <c r="A135" s="444" t="s">
        <v>340</v>
      </c>
      <c r="B135" s="445" t="s">
        <v>672</v>
      </c>
      <c r="C135" s="446" t="s">
        <v>673</v>
      </c>
      <c r="D135" s="352" t="s">
        <v>17</v>
      </c>
      <c r="E135" s="468" t="s">
        <v>17</v>
      </c>
      <c r="F135" s="452" t="s">
        <v>17</v>
      </c>
      <c r="G135" s="453">
        <f>SUM(G136)</f>
        <v>0</v>
      </c>
      <c r="H135" s="537"/>
      <c r="I135" s="537"/>
      <c r="J135" s="537"/>
      <c r="K135" s="537"/>
      <c r="L135" s="537"/>
      <c r="M135" s="537"/>
    </row>
    <row r="136" spans="1:13" ht="28.5">
      <c r="A136" s="352" t="s">
        <v>343</v>
      </c>
      <c r="B136" s="352"/>
      <c r="C136" s="469" t="s">
        <v>674</v>
      </c>
      <c r="D136" s="352" t="s">
        <v>521</v>
      </c>
      <c r="E136" s="454">
        <v>1122.7</v>
      </c>
      <c r="F136" s="356">
        <v>0</v>
      </c>
      <c r="G136" s="356">
        <f t="shared" ref="G136" si="16">ROUND(E136*F136,2)</f>
        <v>0</v>
      </c>
      <c r="H136" s="537"/>
      <c r="I136" s="537"/>
      <c r="J136" s="537"/>
      <c r="K136" s="537"/>
      <c r="L136" s="537"/>
      <c r="M136" s="537"/>
    </row>
    <row r="137" spans="1:13" ht="15">
      <c r="A137" s="449">
        <v>8</v>
      </c>
      <c r="B137" s="449" t="s">
        <v>675</v>
      </c>
      <c r="C137" s="450" t="s">
        <v>676</v>
      </c>
      <c r="D137" s="464" t="s">
        <v>17</v>
      </c>
      <c r="E137" s="465" t="s">
        <v>17</v>
      </c>
      <c r="F137" s="443" t="s">
        <v>17</v>
      </c>
      <c r="G137" s="451">
        <f>G138</f>
        <v>0</v>
      </c>
      <c r="H137" s="537"/>
      <c r="I137" s="537"/>
      <c r="J137" s="537"/>
      <c r="K137" s="537"/>
      <c r="L137" s="537"/>
      <c r="M137" s="537"/>
    </row>
    <row r="138" spans="1:13" ht="45">
      <c r="A138" s="444" t="s">
        <v>344</v>
      </c>
      <c r="B138" s="445" t="s">
        <v>677</v>
      </c>
      <c r="C138" s="446" t="s">
        <v>678</v>
      </c>
      <c r="D138" s="352" t="s">
        <v>17</v>
      </c>
      <c r="E138" s="468" t="s">
        <v>17</v>
      </c>
      <c r="F138" s="452" t="s">
        <v>17</v>
      </c>
      <c r="G138" s="453">
        <f>G139+G140+G141</f>
        <v>0</v>
      </c>
      <c r="H138" s="537"/>
      <c r="I138" s="537"/>
      <c r="J138" s="537"/>
      <c r="K138" s="537"/>
      <c r="L138" s="537"/>
      <c r="M138" s="537"/>
    </row>
    <row r="139" spans="1:13" ht="28.5">
      <c r="A139" s="352" t="s">
        <v>345</v>
      </c>
      <c r="B139" s="352"/>
      <c r="C139" s="357" t="s">
        <v>679</v>
      </c>
      <c r="D139" s="352" t="s">
        <v>18</v>
      </c>
      <c r="E139" s="454">
        <v>176.05</v>
      </c>
      <c r="F139" s="356">
        <v>0</v>
      </c>
      <c r="G139" s="356">
        <f t="shared" ref="G139:G141" si="17">ROUND(E139*F139,2)</f>
        <v>0</v>
      </c>
      <c r="H139" s="537"/>
      <c r="I139" s="537"/>
      <c r="J139" s="537"/>
      <c r="K139" s="537"/>
      <c r="L139" s="537"/>
      <c r="M139" s="537"/>
    </row>
    <row r="140" spans="1:13" ht="28.5">
      <c r="A140" s="352" t="s">
        <v>680</v>
      </c>
      <c r="B140" s="352"/>
      <c r="C140" s="357" t="s">
        <v>681</v>
      </c>
      <c r="D140" s="352" t="s">
        <v>18</v>
      </c>
      <c r="E140" s="454">
        <v>5.3</v>
      </c>
      <c r="F140" s="356">
        <v>0</v>
      </c>
      <c r="G140" s="356">
        <f t="shared" si="17"/>
        <v>0</v>
      </c>
      <c r="H140" s="537"/>
      <c r="I140" s="537"/>
      <c r="J140" s="537"/>
      <c r="K140" s="537"/>
      <c r="L140" s="537"/>
      <c r="M140" s="537"/>
    </row>
    <row r="141" spans="1:13" ht="28.5">
      <c r="A141" s="352" t="s">
        <v>682</v>
      </c>
      <c r="B141" s="352"/>
      <c r="C141" s="357" t="s">
        <v>683</v>
      </c>
      <c r="D141" s="352" t="s">
        <v>79</v>
      </c>
      <c r="E141" s="448">
        <v>1</v>
      </c>
      <c r="F141" s="356">
        <v>0</v>
      </c>
      <c r="G141" s="356">
        <f t="shared" si="17"/>
        <v>0</v>
      </c>
      <c r="H141" s="537"/>
      <c r="I141" s="537"/>
      <c r="J141" s="537"/>
      <c r="K141" s="537"/>
      <c r="L141" s="537"/>
      <c r="M141" s="537"/>
    </row>
    <row r="142" spans="1:13" ht="15">
      <c r="A142" s="449">
        <v>9</v>
      </c>
      <c r="B142" s="449" t="s">
        <v>684</v>
      </c>
      <c r="C142" s="470" t="s">
        <v>6</v>
      </c>
      <c r="D142" s="464" t="s">
        <v>17</v>
      </c>
      <c r="E142" s="471" t="s">
        <v>17</v>
      </c>
      <c r="F142" s="443" t="s">
        <v>17</v>
      </c>
      <c r="G142" s="451">
        <f>SUM(G143)</f>
        <v>0</v>
      </c>
      <c r="H142" s="537"/>
      <c r="I142" s="537"/>
      <c r="J142" s="537"/>
      <c r="K142" s="537"/>
      <c r="L142" s="537"/>
      <c r="M142" s="537"/>
    </row>
    <row r="143" spans="1:13" ht="45">
      <c r="A143" s="444" t="s">
        <v>685</v>
      </c>
      <c r="B143" s="444" t="s">
        <v>686</v>
      </c>
      <c r="C143" s="472" t="s">
        <v>687</v>
      </c>
      <c r="D143" s="461" t="s">
        <v>17</v>
      </c>
      <c r="E143" s="462" t="s">
        <v>17</v>
      </c>
      <c r="F143" s="452" t="s">
        <v>17</v>
      </c>
      <c r="G143" s="453">
        <f>SUM(G144)</f>
        <v>0</v>
      </c>
      <c r="H143" s="537"/>
      <c r="I143" s="537"/>
      <c r="J143" s="537"/>
      <c r="K143" s="537"/>
      <c r="L143" s="537"/>
      <c r="M143" s="537"/>
    </row>
    <row r="144" spans="1:13" ht="28.5">
      <c r="A144" s="352" t="s">
        <v>688</v>
      </c>
      <c r="B144" s="461"/>
      <c r="C144" s="463" t="s">
        <v>133</v>
      </c>
      <c r="D144" s="461" t="s">
        <v>81</v>
      </c>
      <c r="E144" s="448">
        <v>0.33</v>
      </c>
      <c r="F144" s="356">
        <v>0</v>
      </c>
      <c r="G144" s="356">
        <f t="shared" ref="G144" si="18">ROUND(E144*F144,2)</f>
        <v>0</v>
      </c>
      <c r="H144" s="537"/>
      <c r="I144" s="537"/>
      <c r="J144" s="537"/>
      <c r="K144" s="537"/>
      <c r="L144" s="537"/>
      <c r="M144" s="537"/>
    </row>
    <row r="145" spans="1:13" ht="7.5" customHeight="1">
      <c r="A145" s="379"/>
      <c r="B145" s="473"/>
      <c r="C145" s="474"/>
      <c r="D145" s="475"/>
      <c r="E145" s="476"/>
      <c r="F145" s="334"/>
      <c r="G145" s="334"/>
      <c r="H145" s="537"/>
      <c r="I145" s="537"/>
      <c r="J145" s="537"/>
      <c r="K145" s="537"/>
      <c r="L145" s="537"/>
      <c r="M145" s="537"/>
    </row>
    <row r="146" spans="1:13" ht="15.75">
      <c r="A146" s="379"/>
      <c r="B146" s="473"/>
      <c r="C146" s="474"/>
      <c r="D146" s="671" t="s">
        <v>22</v>
      </c>
      <c r="E146" s="671"/>
      <c r="F146" s="671"/>
      <c r="G146" s="453">
        <f>G142+G137+G130+G120+G109+G92+G51+G46+G16</f>
        <v>0</v>
      </c>
      <c r="H146" s="537"/>
      <c r="I146" s="537"/>
      <c r="J146" s="537"/>
      <c r="K146" s="537"/>
      <c r="L146" s="537"/>
      <c r="M146" s="537"/>
    </row>
    <row r="147" spans="1:13" ht="15.75">
      <c r="A147" s="379"/>
      <c r="B147" s="473"/>
      <c r="C147" s="474"/>
      <c r="D147" s="671" t="s">
        <v>24</v>
      </c>
      <c r="E147" s="671"/>
      <c r="F147" s="671"/>
      <c r="G147" s="453">
        <f>ROUND(0.23*G146,2)</f>
        <v>0</v>
      </c>
      <c r="H147" s="537"/>
      <c r="I147" s="537"/>
      <c r="J147" s="537"/>
      <c r="K147" s="537"/>
      <c r="L147" s="537"/>
      <c r="M147" s="537"/>
    </row>
    <row r="148" spans="1:13" ht="15.75">
      <c r="A148" s="379"/>
      <c r="B148" s="473"/>
      <c r="C148" s="474"/>
      <c r="D148" s="671" t="s">
        <v>689</v>
      </c>
      <c r="E148" s="671"/>
      <c r="F148" s="671"/>
      <c r="G148" s="453">
        <f>G146+G147</f>
        <v>0</v>
      </c>
      <c r="H148" s="537"/>
      <c r="I148" s="537"/>
      <c r="J148" s="537"/>
      <c r="K148" s="537"/>
      <c r="L148" s="537"/>
      <c r="M148" s="537"/>
    </row>
    <row r="149" spans="1:13" ht="15.75">
      <c r="A149" s="388"/>
      <c r="B149" s="477"/>
      <c r="C149" s="389"/>
      <c r="D149" s="399"/>
      <c r="E149" s="391"/>
      <c r="H149" s="537"/>
      <c r="I149" s="537"/>
      <c r="J149" s="537"/>
      <c r="K149" s="537"/>
      <c r="L149" s="537"/>
      <c r="M149" s="537"/>
    </row>
    <row r="150" spans="1:13" ht="15.75">
      <c r="A150" s="388"/>
      <c r="B150" s="477"/>
      <c r="C150" s="389"/>
      <c r="D150" s="399"/>
      <c r="E150" s="391"/>
      <c r="F150" s="503"/>
    </row>
    <row r="151" spans="1:13" ht="15.75">
      <c r="A151" s="388"/>
      <c r="B151" s="477"/>
      <c r="C151" s="389"/>
      <c r="D151" s="399"/>
      <c r="E151" s="391"/>
    </row>
    <row r="152" spans="1:13" ht="15.75">
      <c r="A152" s="388"/>
      <c r="B152" s="477"/>
      <c r="C152" s="389"/>
      <c r="D152" s="399"/>
      <c r="E152" s="391"/>
    </row>
    <row r="153" spans="1:13" ht="15.75">
      <c r="A153" s="388"/>
      <c r="B153" s="477"/>
      <c r="C153" s="389"/>
      <c r="D153" s="399"/>
      <c r="E153" s="391"/>
    </row>
    <row r="154" spans="1:13" ht="15.75">
      <c r="A154" s="388"/>
      <c r="B154" s="477"/>
      <c r="C154" s="389"/>
      <c r="D154" s="399"/>
      <c r="E154" s="391"/>
    </row>
    <row r="155" spans="1:13" ht="15.75">
      <c r="A155" s="388"/>
      <c r="B155" s="477"/>
      <c r="C155" s="389"/>
      <c r="D155" s="399"/>
      <c r="E155" s="391"/>
    </row>
    <row r="156" spans="1:13" ht="15.75">
      <c r="A156" s="388"/>
      <c r="B156" s="477"/>
      <c r="C156" s="389"/>
      <c r="D156" s="399"/>
      <c r="E156" s="391"/>
    </row>
    <row r="157" spans="1:13" ht="75" customHeight="1">
      <c r="A157" s="388"/>
      <c r="B157" s="477"/>
      <c r="C157" s="389"/>
      <c r="D157" s="399"/>
      <c r="E157" s="391"/>
    </row>
    <row r="158" spans="1:13" ht="15.75">
      <c r="A158" s="388"/>
      <c r="B158" s="477"/>
      <c r="C158" s="389"/>
      <c r="D158" s="399"/>
      <c r="E158" s="391"/>
    </row>
    <row r="159" spans="1:13" ht="15.75">
      <c r="A159" s="388"/>
      <c r="B159" s="477"/>
      <c r="C159" s="389"/>
      <c r="D159" s="399"/>
      <c r="E159" s="391"/>
    </row>
    <row r="160" spans="1:13" ht="15.75">
      <c r="A160" s="388"/>
      <c r="B160" s="477"/>
      <c r="C160" s="389"/>
      <c r="D160" s="399"/>
      <c r="E160" s="391"/>
    </row>
    <row r="161" spans="1:5" ht="15.75">
      <c r="A161" s="388"/>
      <c r="B161" s="477"/>
      <c r="C161" s="389"/>
      <c r="D161" s="399"/>
      <c r="E161" s="391"/>
    </row>
    <row r="162" spans="1:5" ht="15.75">
      <c r="A162" s="388"/>
      <c r="B162" s="477"/>
      <c r="C162" s="389"/>
      <c r="D162" s="399"/>
      <c r="E162" s="391"/>
    </row>
    <row r="163" spans="1:5" ht="15.75">
      <c r="A163" s="388"/>
      <c r="B163" s="477"/>
      <c r="C163" s="389"/>
      <c r="D163" s="399"/>
      <c r="E163" s="391"/>
    </row>
    <row r="164" spans="1:5" ht="15.75">
      <c r="A164" s="388"/>
      <c r="B164" s="477"/>
      <c r="C164" s="389"/>
      <c r="D164" s="399"/>
      <c r="E164" s="391"/>
    </row>
    <row r="165" spans="1:5" ht="15.75">
      <c r="A165" s="388"/>
      <c r="B165" s="477"/>
      <c r="C165" s="389"/>
      <c r="D165" s="399"/>
      <c r="E165" s="391"/>
    </row>
    <row r="166" spans="1:5" ht="15.75">
      <c r="A166" s="388"/>
      <c r="B166" s="477"/>
      <c r="C166" s="389"/>
      <c r="D166" s="399"/>
      <c r="E166" s="391"/>
    </row>
    <row r="167" spans="1:5" ht="15.75">
      <c r="A167" s="388"/>
      <c r="B167" s="477"/>
      <c r="C167" s="389"/>
      <c r="D167" s="399"/>
      <c r="E167" s="391"/>
    </row>
    <row r="168" spans="1:5" ht="15.75">
      <c r="A168" s="388"/>
      <c r="B168" s="477"/>
      <c r="C168" s="389"/>
      <c r="D168" s="399"/>
      <c r="E168" s="391"/>
    </row>
    <row r="169" spans="1:5" ht="15.75">
      <c r="A169" s="388"/>
      <c r="B169" s="477"/>
      <c r="C169" s="389"/>
      <c r="D169" s="399"/>
      <c r="E169" s="391"/>
    </row>
    <row r="170" spans="1:5" ht="15.75">
      <c r="A170" s="388"/>
      <c r="B170" s="478"/>
      <c r="C170" s="389"/>
      <c r="D170" s="399"/>
      <c r="E170" s="391"/>
    </row>
    <row r="171" spans="1:5" ht="15.75">
      <c r="A171" s="388"/>
      <c r="B171" s="477"/>
      <c r="C171" s="389"/>
      <c r="D171" s="399"/>
      <c r="E171" s="391"/>
    </row>
    <row r="172" spans="1:5" ht="15.75">
      <c r="A172" s="388"/>
      <c r="B172" s="479"/>
      <c r="C172" s="389"/>
      <c r="D172" s="399"/>
      <c r="E172" s="391"/>
    </row>
    <row r="173" spans="1:5" ht="15.75">
      <c r="A173" s="388"/>
      <c r="B173" s="479"/>
      <c r="D173" s="399"/>
      <c r="E173" s="391"/>
    </row>
    <row r="174" spans="1:5" ht="15.75">
      <c r="A174" s="388"/>
      <c r="B174" s="479"/>
      <c r="C174" s="402"/>
      <c r="D174" s="399"/>
      <c r="E174" s="391"/>
    </row>
    <row r="175" spans="1:5" ht="15.75">
      <c r="A175" s="388"/>
      <c r="B175" s="479"/>
      <c r="C175" s="403"/>
      <c r="D175" s="399"/>
      <c r="E175" s="391"/>
    </row>
    <row r="176" spans="1:5" ht="15.75">
      <c r="A176" s="388"/>
      <c r="B176" s="479"/>
      <c r="C176" s="389"/>
      <c r="D176" s="399"/>
      <c r="E176" s="391"/>
    </row>
    <row r="177" spans="1:5" ht="15.75">
      <c r="A177" s="388"/>
      <c r="B177" s="479"/>
      <c r="C177" s="404"/>
      <c r="D177" s="399"/>
      <c r="E177" s="391"/>
    </row>
    <row r="178" spans="1:5" ht="15.75">
      <c r="A178" s="388"/>
      <c r="B178" s="479"/>
      <c r="C178" s="404"/>
      <c r="D178" s="399"/>
      <c r="E178" s="391"/>
    </row>
    <row r="179" spans="1:5" ht="15.75">
      <c r="A179" s="388"/>
      <c r="B179" s="479"/>
      <c r="C179" s="404"/>
      <c r="D179" s="399"/>
      <c r="E179" s="391"/>
    </row>
    <row r="180" spans="1:5" ht="15.75">
      <c r="A180" s="388"/>
      <c r="B180" s="477"/>
      <c r="C180" s="389"/>
      <c r="D180" s="399"/>
      <c r="E180" s="391"/>
    </row>
    <row r="181" spans="1:5" ht="15.75">
      <c r="A181" s="388"/>
      <c r="B181" s="477"/>
      <c r="C181" s="404"/>
      <c r="D181" s="399"/>
      <c r="E181" s="391"/>
    </row>
    <row r="182" spans="1:5" ht="15.75">
      <c r="A182" s="388"/>
      <c r="B182" s="477"/>
      <c r="C182" s="389"/>
      <c r="D182" s="399"/>
      <c r="E182" s="391"/>
    </row>
    <row r="183" spans="1:5" ht="15.75">
      <c r="A183" s="388"/>
      <c r="B183" s="477"/>
      <c r="C183" s="404"/>
      <c r="D183" s="399"/>
      <c r="E183" s="391"/>
    </row>
    <row r="184" spans="1:5" ht="15.75">
      <c r="A184" s="388"/>
      <c r="B184" s="477"/>
      <c r="C184" s="404"/>
      <c r="D184" s="399"/>
      <c r="E184" s="391"/>
    </row>
    <row r="185" spans="1:5" ht="15.75">
      <c r="A185" s="388"/>
      <c r="B185" s="477"/>
      <c r="C185" s="404"/>
      <c r="D185" s="399"/>
      <c r="E185" s="391"/>
    </row>
    <row r="186" spans="1:5" ht="15.75">
      <c r="A186" s="388"/>
      <c r="B186" s="477"/>
      <c r="C186" s="404"/>
      <c r="D186" s="399"/>
      <c r="E186" s="391"/>
    </row>
    <row r="187" spans="1:5" ht="15.75">
      <c r="A187" s="388"/>
      <c r="B187" s="477"/>
      <c r="C187" s="389"/>
      <c r="D187" s="399"/>
      <c r="E187" s="391"/>
    </row>
    <row r="188" spans="1:5" ht="15.75">
      <c r="A188" s="388"/>
      <c r="B188" s="477"/>
      <c r="C188" s="389"/>
      <c r="D188" s="399"/>
      <c r="E188" s="391"/>
    </row>
    <row r="189" spans="1:5" ht="15.75">
      <c r="A189" s="388"/>
      <c r="B189" s="477"/>
      <c r="C189" s="389"/>
      <c r="D189" s="399"/>
      <c r="E189" s="391"/>
    </row>
    <row r="190" spans="1:5" ht="15.75">
      <c r="A190" s="388"/>
      <c r="B190" s="477"/>
      <c r="C190" s="389"/>
      <c r="D190" s="399"/>
      <c r="E190" s="391"/>
    </row>
    <row r="191" spans="1:5" ht="15.75">
      <c r="A191" s="388"/>
      <c r="B191" s="477"/>
      <c r="C191" s="389"/>
      <c r="D191" s="399"/>
      <c r="E191" s="391"/>
    </row>
    <row r="192" spans="1:5" ht="15.75">
      <c r="A192" s="388"/>
      <c r="B192" s="477"/>
      <c r="C192" s="404"/>
      <c r="D192" s="399"/>
      <c r="E192" s="391"/>
    </row>
    <row r="193" spans="1:5" ht="15.75">
      <c r="A193" s="388"/>
      <c r="B193" s="477"/>
      <c r="C193" s="389"/>
      <c r="D193" s="399"/>
      <c r="E193" s="391"/>
    </row>
    <row r="194" spans="1:5" ht="15.75">
      <c r="A194" s="388"/>
      <c r="B194" s="477"/>
      <c r="C194" s="404"/>
      <c r="D194" s="399"/>
      <c r="E194" s="391"/>
    </row>
    <row r="195" spans="1:5" ht="15.75">
      <c r="A195" s="388"/>
      <c r="B195" s="477"/>
      <c r="C195" s="389"/>
      <c r="D195" s="399"/>
      <c r="E195" s="391"/>
    </row>
    <row r="196" spans="1:5" ht="15.75">
      <c r="A196" s="388"/>
      <c r="B196" s="477"/>
      <c r="C196" s="389"/>
      <c r="D196" s="399"/>
      <c r="E196" s="391"/>
    </row>
    <row r="197" spans="1:5" ht="15.75">
      <c r="A197" s="388"/>
      <c r="B197" s="477"/>
      <c r="C197" s="389"/>
      <c r="D197" s="399"/>
      <c r="E197" s="391"/>
    </row>
    <row r="198" spans="1:5" ht="15.75">
      <c r="A198" s="388"/>
      <c r="B198" s="477"/>
      <c r="C198" s="389"/>
      <c r="D198" s="399"/>
      <c r="E198" s="391"/>
    </row>
    <row r="199" spans="1:5" ht="15.75">
      <c r="A199" s="388"/>
      <c r="B199" s="477"/>
      <c r="C199" s="389"/>
      <c r="D199" s="399"/>
      <c r="E199" s="391"/>
    </row>
    <row r="200" spans="1:5" ht="15.75">
      <c r="A200" s="388"/>
      <c r="B200" s="477"/>
      <c r="C200" s="389"/>
      <c r="D200" s="399"/>
      <c r="E200" s="391"/>
    </row>
    <row r="201" spans="1:5" ht="15.75">
      <c r="A201" s="388"/>
      <c r="B201" s="477"/>
      <c r="C201" s="389"/>
      <c r="D201" s="399"/>
      <c r="E201" s="391"/>
    </row>
    <row r="202" spans="1:5" ht="15.75">
      <c r="A202" s="388"/>
      <c r="B202" s="477"/>
      <c r="C202" s="404"/>
      <c r="D202" s="399"/>
      <c r="E202" s="391"/>
    </row>
    <row r="203" spans="1:5" ht="15.75">
      <c r="A203" s="388"/>
      <c r="B203" s="477"/>
      <c r="C203" s="404"/>
      <c r="D203" s="399"/>
      <c r="E203" s="391"/>
    </row>
    <row r="204" spans="1:5" ht="15.75">
      <c r="A204" s="388"/>
      <c r="B204" s="477"/>
      <c r="C204" s="404"/>
      <c r="D204" s="399"/>
      <c r="E204" s="391"/>
    </row>
    <row r="205" spans="1:5" ht="15.75">
      <c r="A205" s="388"/>
      <c r="B205" s="477"/>
      <c r="C205" s="404"/>
      <c r="D205" s="399"/>
      <c r="E205" s="391"/>
    </row>
    <row r="206" spans="1:5" ht="15.75">
      <c r="A206" s="388"/>
      <c r="B206" s="477"/>
      <c r="C206" s="404"/>
      <c r="D206" s="399"/>
      <c r="E206" s="391"/>
    </row>
    <row r="207" spans="1:5" ht="15.75">
      <c r="A207" s="388"/>
      <c r="B207" s="477"/>
      <c r="C207" s="389"/>
      <c r="D207" s="399"/>
      <c r="E207" s="391"/>
    </row>
    <row r="208" spans="1:5" ht="15.75">
      <c r="A208" s="388"/>
      <c r="B208" s="477"/>
      <c r="C208" s="389"/>
      <c r="D208" s="399"/>
      <c r="E208" s="391"/>
    </row>
    <row r="209" spans="1:5" ht="15.75">
      <c r="A209" s="388"/>
      <c r="B209" s="477"/>
      <c r="C209" s="389"/>
      <c r="D209" s="399"/>
      <c r="E209" s="391"/>
    </row>
    <row r="210" spans="1:5" ht="15.75">
      <c r="A210" s="388"/>
      <c r="B210" s="477"/>
      <c r="C210" s="389"/>
      <c r="D210" s="399"/>
      <c r="E210" s="391"/>
    </row>
    <row r="211" spans="1:5" ht="15.75">
      <c r="A211" s="388"/>
      <c r="B211" s="477"/>
      <c r="C211" s="389"/>
      <c r="D211" s="399"/>
      <c r="E211" s="391"/>
    </row>
    <row r="212" spans="1:5" ht="15.75">
      <c r="A212" s="388"/>
      <c r="B212" s="477"/>
      <c r="C212" s="389"/>
      <c r="D212" s="399"/>
      <c r="E212" s="391"/>
    </row>
    <row r="213" spans="1:5" ht="15.75">
      <c r="A213" s="388"/>
      <c r="B213" s="477"/>
      <c r="C213" s="389"/>
      <c r="D213" s="399"/>
      <c r="E213" s="391"/>
    </row>
    <row r="214" spans="1:5" ht="15.75">
      <c r="A214" s="388"/>
      <c r="B214" s="477"/>
      <c r="C214" s="389"/>
      <c r="D214" s="399"/>
      <c r="E214" s="391"/>
    </row>
    <row r="215" spans="1:5" ht="15.75">
      <c r="A215" s="388"/>
      <c r="B215" s="479"/>
      <c r="C215" s="389"/>
      <c r="D215" s="399"/>
      <c r="E215" s="391"/>
    </row>
    <row r="216" spans="1:5" ht="15.75">
      <c r="A216" s="388"/>
      <c r="B216" s="479"/>
      <c r="C216" s="389"/>
      <c r="D216" s="405"/>
      <c r="E216" s="406"/>
    </row>
    <row r="217" spans="1:5" ht="15.75">
      <c r="A217" s="388"/>
      <c r="B217" s="479"/>
      <c r="C217" s="389"/>
      <c r="D217" s="399"/>
      <c r="E217" s="391"/>
    </row>
    <row r="218" spans="1:5" ht="15.75">
      <c r="A218" s="388"/>
      <c r="B218" s="478"/>
      <c r="C218" s="407"/>
      <c r="D218" s="399"/>
      <c r="E218" s="391"/>
    </row>
    <row r="219" spans="1:5" ht="15.75">
      <c r="A219" s="388"/>
      <c r="B219" s="479"/>
      <c r="C219" s="389"/>
      <c r="D219" s="405"/>
      <c r="E219" s="406"/>
    </row>
    <row r="220" spans="1:5" ht="15.75">
      <c r="A220" s="388"/>
      <c r="B220" s="479"/>
      <c r="C220" s="389"/>
      <c r="D220" s="405"/>
      <c r="E220" s="406"/>
    </row>
    <row r="221" spans="1:5" ht="15.75">
      <c r="A221" s="388"/>
      <c r="B221" s="478"/>
      <c r="C221" s="389"/>
      <c r="D221" s="399"/>
      <c r="E221" s="391"/>
    </row>
    <row r="222" spans="1:5" ht="15.75">
      <c r="A222" s="388"/>
      <c r="B222" s="478"/>
      <c r="C222" s="407"/>
      <c r="D222" s="405"/>
      <c r="E222" s="406"/>
    </row>
    <row r="223" spans="1:5" ht="15.75">
      <c r="A223" s="388"/>
      <c r="B223" s="479"/>
      <c r="C223" s="389"/>
      <c r="D223" s="405"/>
      <c r="E223" s="406"/>
    </row>
    <row r="224" spans="1:5" ht="15.75">
      <c r="A224" s="388"/>
      <c r="B224" s="479"/>
      <c r="C224" s="389"/>
      <c r="D224" s="399"/>
      <c r="E224" s="391"/>
    </row>
    <row r="225" spans="1:5" ht="15">
      <c r="A225" s="408"/>
      <c r="B225" s="478"/>
      <c r="C225" s="407"/>
      <c r="D225" s="405"/>
      <c r="E225" s="406"/>
    </row>
    <row r="226" spans="1:5" ht="15.75">
      <c r="A226" s="388"/>
      <c r="B226" s="479"/>
      <c r="C226" s="389"/>
      <c r="D226" s="405"/>
      <c r="E226" s="406"/>
    </row>
    <row r="227" spans="1:5" ht="14.25" customHeight="1">
      <c r="A227" s="388"/>
      <c r="B227" s="479"/>
      <c r="C227" s="389"/>
      <c r="D227" s="408"/>
      <c r="E227" s="409"/>
    </row>
    <row r="228" spans="1:5" ht="15.75">
      <c r="A228" s="388"/>
      <c r="B228" s="477"/>
      <c r="C228" s="407"/>
      <c r="D228" s="399"/>
      <c r="E228" s="391"/>
    </row>
    <row r="229" spans="1:5" ht="15.75">
      <c r="A229" s="388"/>
      <c r="B229" s="477"/>
      <c r="C229" s="410"/>
      <c r="D229" s="399"/>
      <c r="E229" s="391"/>
    </row>
    <row r="230" spans="1:5" ht="15.75">
      <c r="A230" s="388"/>
      <c r="B230" s="477"/>
      <c r="C230" s="389"/>
      <c r="D230" s="399"/>
      <c r="E230" s="391"/>
    </row>
    <row r="231" spans="1:5" ht="15.75">
      <c r="A231" s="388"/>
      <c r="B231" s="477"/>
      <c r="C231" s="404"/>
      <c r="D231" s="399"/>
      <c r="E231" s="391"/>
    </row>
    <row r="232" spans="1:5" ht="15.75">
      <c r="A232" s="388"/>
      <c r="B232" s="477"/>
      <c r="C232" s="404"/>
      <c r="D232" s="399"/>
      <c r="E232" s="391"/>
    </row>
    <row r="233" spans="1:5" ht="15.75">
      <c r="A233" s="388"/>
      <c r="B233" s="477"/>
      <c r="C233" s="410"/>
      <c r="D233" s="399"/>
      <c r="E233" s="391"/>
    </row>
    <row r="234" spans="1:5" ht="15.75">
      <c r="A234" s="388"/>
      <c r="B234" s="477"/>
      <c r="C234" s="389"/>
      <c r="D234" s="399"/>
      <c r="E234" s="391"/>
    </row>
    <row r="235" spans="1:5" ht="15.75">
      <c r="A235" s="388"/>
      <c r="B235" s="477"/>
      <c r="C235" s="404"/>
      <c r="D235" s="399"/>
      <c r="E235" s="391"/>
    </row>
    <row r="236" spans="1:5" ht="15">
      <c r="A236" s="408"/>
      <c r="B236" s="477"/>
      <c r="C236" s="389"/>
      <c r="D236" s="399"/>
      <c r="E236" s="391"/>
    </row>
    <row r="237" spans="1:5" ht="15.75">
      <c r="A237" s="388"/>
      <c r="B237" s="480"/>
      <c r="C237" s="389"/>
      <c r="D237" s="399"/>
      <c r="E237" s="391"/>
    </row>
    <row r="238" spans="1:5" ht="15.75">
      <c r="A238" s="388"/>
      <c r="B238" s="480"/>
      <c r="C238" s="389"/>
      <c r="D238" s="399"/>
      <c r="E238" s="391"/>
    </row>
    <row r="239" spans="1:5" ht="15">
      <c r="A239" s="411"/>
      <c r="B239" s="481"/>
      <c r="C239" s="412"/>
      <c r="D239" s="399"/>
      <c r="E239" s="391"/>
    </row>
    <row r="240" spans="1:5" ht="15">
      <c r="A240" s="411"/>
      <c r="B240" s="481"/>
      <c r="C240" s="407"/>
      <c r="D240" s="399"/>
      <c r="E240" s="391"/>
    </row>
    <row r="241" spans="1:5" ht="15">
      <c r="A241" s="411"/>
      <c r="B241" s="481"/>
      <c r="C241" s="389"/>
      <c r="D241" s="399"/>
      <c r="E241" s="391"/>
    </row>
    <row r="242" spans="1:5" ht="15">
      <c r="A242" s="411"/>
      <c r="B242" s="481"/>
      <c r="C242" s="389"/>
      <c r="D242" s="399"/>
      <c r="E242" s="391"/>
    </row>
    <row r="243" spans="1:5" ht="15.75">
      <c r="A243" s="388"/>
      <c r="B243" s="481"/>
      <c r="C243" s="404"/>
      <c r="D243" s="399"/>
      <c r="E243" s="391"/>
    </row>
    <row r="244" spans="1:5" ht="15.75">
      <c r="A244" s="388"/>
      <c r="B244" s="481"/>
      <c r="C244" s="404"/>
      <c r="D244" s="399"/>
      <c r="E244" s="391"/>
    </row>
    <row r="245" spans="1:5" ht="15.75">
      <c r="A245" s="388"/>
      <c r="B245" s="481"/>
      <c r="C245" s="404"/>
      <c r="D245" s="399"/>
      <c r="E245" s="391"/>
    </row>
    <row r="246" spans="1:5" ht="15.75">
      <c r="A246" s="388"/>
      <c r="B246" s="481"/>
      <c r="C246" s="389"/>
      <c r="D246" s="399"/>
      <c r="E246" s="391"/>
    </row>
    <row r="247" spans="1:5" ht="15.75">
      <c r="A247" s="388"/>
      <c r="B247" s="481"/>
      <c r="C247" s="389"/>
      <c r="D247" s="399"/>
      <c r="E247" s="391"/>
    </row>
    <row r="248" spans="1:5" ht="15.75">
      <c r="A248" s="388"/>
      <c r="B248" s="481"/>
      <c r="C248" s="389"/>
      <c r="D248" s="399"/>
      <c r="E248" s="391"/>
    </row>
    <row r="249" spans="1:5" ht="15.75">
      <c r="A249" s="388"/>
      <c r="B249" s="481"/>
      <c r="C249" s="389"/>
      <c r="D249" s="399"/>
      <c r="E249" s="391"/>
    </row>
    <row r="250" spans="1:5" ht="15.75">
      <c r="A250" s="388"/>
      <c r="B250" s="480"/>
      <c r="C250" s="389"/>
      <c r="D250" s="399"/>
      <c r="E250" s="391"/>
    </row>
    <row r="251" spans="1:5" ht="15.75">
      <c r="A251" s="388"/>
      <c r="B251" s="481"/>
      <c r="C251" s="389"/>
      <c r="D251" s="399"/>
      <c r="E251" s="391"/>
    </row>
    <row r="252" spans="1:5" ht="15.75">
      <c r="A252" s="388"/>
      <c r="B252" s="481"/>
      <c r="C252" s="407"/>
      <c r="D252" s="399"/>
      <c r="E252" s="391"/>
    </row>
    <row r="253" spans="1:5" ht="15.75">
      <c r="A253" s="388"/>
      <c r="B253" s="481"/>
      <c r="C253" s="389"/>
      <c r="D253" s="399"/>
      <c r="E253" s="391"/>
    </row>
    <row r="254" spans="1:5" ht="15.75">
      <c r="A254" s="388"/>
      <c r="B254" s="481"/>
      <c r="C254" s="404"/>
      <c r="D254" s="399"/>
      <c r="E254" s="391"/>
    </row>
    <row r="255" spans="1:5" ht="15.75">
      <c r="A255" s="388"/>
      <c r="B255" s="481"/>
      <c r="C255" s="404"/>
      <c r="D255" s="399"/>
      <c r="E255" s="391"/>
    </row>
    <row r="256" spans="1:5" ht="15.75">
      <c r="A256" s="388"/>
      <c r="B256" s="481"/>
      <c r="C256" s="389"/>
      <c r="D256" s="399"/>
      <c r="E256" s="391"/>
    </row>
    <row r="257" spans="1:5" ht="15.75">
      <c r="A257" s="388"/>
      <c r="B257" s="479"/>
      <c r="C257" s="404"/>
      <c r="D257" s="399"/>
      <c r="E257" s="391"/>
    </row>
    <row r="258" spans="1:5" ht="15.75">
      <c r="A258" s="388"/>
      <c r="B258" s="479"/>
      <c r="C258" s="404"/>
      <c r="D258" s="399"/>
      <c r="E258" s="391"/>
    </row>
    <row r="259" spans="1:5" ht="15.75">
      <c r="A259" s="388"/>
      <c r="B259" s="479"/>
      <c r="C259" s="407"/>
      <c r="D259" s="399"/>
      <c r="E259" s="391"/>
    </row>
    <row r="260" spans="1:5" ht="15.75">
      <c r="A260" s="388"/>
      <c r="B260" s="479"/>
      <c r="C260" s="389"/>
      <c r="D260" s="399"/>
      <c r="E260" s="391"/>
    </row>
    <row r="261" spans="1:5" ht="15.75">
      <c r="A261" s="388"/>
      <c r="B261" s="479"/>
      <c r="C261" s="404"/>
      <c r="D261" s="399"/>
      <c r="E261" s="391"/>
    </row>
    <row r="262" spans="1:5" ht="15.75">
      <c r="A262" s="388"/>
      <c r="B262" s="477"/>
      <c r="C262" s="404"/>
      <c r="D262" s="399"/>
      <c r="E262" s="391"/>
    </row>
    <row r="263" spans="1:5" ht="15.75">
      <c r="A263" s="388"/>
      <c r="B263" s="477"/>
      <c r="C263" s="404"/>
      <c r="D263" s="399"/>
      <c r="E263" s="391"/>
    </row>
    <row r="264" spans="1:5" ht="15.75">
      <c r="A264" s="388"/>
      <c r="B264" s="477"/>
      <c r="C264" s="389"/>
      <c r="D264" s="399"/>
      <c r="E264" s="391"/>
    </row>
    <row r="265" spans="1:5" ht="15.75">
      <c r="A265" s="388"/>
      <c r="B265" s="479"/>
      <c r="C265" s="404"/>
      <c r="D265" s="399"/>
      <c r="E265" s="391"/>
    </row>
    <row r="266" spans="1:5" ht="15.75">
      <c r="A266" s="388"/>
      <c r="B266" s="479"/>
      <c r="C266" s="404"/>
      <c r="D266" s="399"/>
      <c r="E266" s="391"/>
    </row>
    <row r="267" spans="1:5" ht="15.75">
      <c r="A267" s="388"/>
      <c r="B267" s="479"/>
      <c r="C267" s="407"/>
      <c r="D267" s="399"/>
      <c r="E267" s="391"/>
    </row>
    <row r="268" spans="1:5" ht="15.75">
      <c r="A268" s="388"/>
      <c r="B268" s="479"/>
      <c r="C268" s="389"/>
      <c r="D268" s="399"/>
      <c r="E268" s="391"/>
    </row>
    <row r="269" spans="1:5" ht="15.75">
      <c r="A269" s="388"/>
      <c r="B269" s="479"/>
      <c r="C269" s="407"/>
      <c r="D269" s="399"/>
      <c r="E269" s="391"/>
    </row>
    <row r="270" spans="1:5" ht="15.75">
      <c r="A270" s="388"/>
      <c r="B270" s="477"/>
      <c r="C270" s="389"/>
      <c r="D270" s="399"/>
      <c r="E270" s="391"/>
    </row>
    <row r="271" spans="1:5" ht="15.75">
      <c r="A271" s="388"/>
      <c r="B271" s="477"/>
      <c r="C271" s="407"/>
      <c r="D271" s="399"/>
      <c r="E271" s="391"/>
    </row>
    <row r="272" spans="1:5" ht="15.75">
      <c r="A272" s="388"/>
      <c r="B272" s="477"/>
      <c r="C272" s="389"/>
      <c r="D272" s="399"/>
      <c r="E272" s="391"/>
    </row>
    <row r="273" spans="1:5" ht="15.75">
      <c r="A273" s="388"/>
      <c r="B273" s="477"/>
      <c r="C273" s="389"/>
      <c r="D273" s="399"/>
      <c r="E273" s="391"/>
    </row>
    <row r="274" spans="1:5" ht="15.75">
      <c r="A274" s="388"/>
      <c r="B274" s="479"/>
      <c r="C274" s="407"/>
      <c r="D274" s="399"/>
      <c r="E274" s="391"/>
    </row>
    <row r="275" spans="1:5" ht="15">
      <c r="A275" s="413"/>
      <c r="B275" s="477"/>
      <c r="C275" s="389"/>
      <c r="D275" s="399"/>
      <c r="E275" s="391"/>
    </row>
    <row r="276" spans="1:5" ht="15.75">
      <c r="A276" s="388"/>
      <c r="B276" s="480"/>
      <c r="C276" s="407"/>
      <c r="D276" s="399"/>
      <c r="E276" s="391"/>
    </row>
    <row r="277" spans="1:5" ht="15.75">
      <c r="A277" s="388"/>
      <c r="B277" s="481"/>
      <c r="C277" s="389"/>
      <c r="D277" s="399"/>
      <c r="E277" s="391"/>
    </row>
    <row r="278" spans="1:5" ht="15.75">
      <c r="A278" s="388"/>
      <c r="B278" s="481"/>
      <c r="C278" s="407"/>
      <c r="D278" s="399"/>
      <c r="E278" s="391"/>
    </row>
    <row r="279" spans="1:5" ht="15.75">
      <c r="A279" s="388"/>
      <c r="B279" s="481"/>
      <c r="C279" s="407"/>
      <c r="D279" s="399"/>
      <c r="E279" s="391"/>
    </row>
    <row r="280" spans="1:5" ht="15.75">
      <c r="A280" s="388"/>
      <c r="B280" s="481"/>
      <c r="C280" s="389"/>
      <c r="D280" s="399"/>
      <c r="E280" s="391"/>
    </row>
    <row r="281" spans="1:5" ht="15.75">
      <c r="A281" s="388"/>
      <c r="B281" s="481"/>
      <c r="C281" s="389"/>
      <c r="D281" s="399"/>
      <c r="E281" s="391"/>
    </row>
    <row r="282" spans="1:5" ht="15.75">
      <c r="A282" s="388"/>
      <c r="B282" s="480"/>
      <c r="C282" s="389"/>
      <c r="D282" s="399"/>
      <c r="E282" s="391"/>
    </row>
    <row r="283" spans="1:5" ht="15.75">
      <c r="A283" s="388"/>
      <c r="B283" s="481"/>
      <c r="C283" s="389"/>
      <c r="D283" s="399"/>
      <c r="E283" s="391"/>
    </row>
    <row r="284" spans="1:5" ht="15.75">
      <c r="A284" s="388"/>
      <c r="B284" s="481"/>
      <c r="C284" s="407"/>
      <c r="D284" s="399"/>
      <c r="E284" s="391"/>
    </row>
    <row r="285" spans="1:5" ht="15.75">
      <c r="A285" s="388"/>
      <c r="B285" s="481"/>
      <c r="C285" s="389"/>
      <c r="D285" s="399"/>
      <c r="E285" s="391"/>
    </row>
    <row r="286" spans="1:5" ht="15.75">
      <c r="A286" s="388"/>
      <c r="B286" s="481"/>
      <c r="C286" s="404"/>
      <c r="D286" s="399"/>
      <c r="E286" s="391"/>
    </row>
    <row r="287" spans="1:5" ht="15.75">
      <c r="A287" s="388"/>
      <c r="B287" s="480"/>
      <c r="C287" s="404"/>
      <c r="D287" s="399"/>
      <c r="E287" s="391"/>
    </row>
    <row r="288" spans="1:5" ht="15.75">
      <c r="A288" s="388"/>
      <c r="B288" s="480"/>
      <c r="C288" s="404"/>
      <c r="D288" s="399"/>
      <c r="E288" s="391"/>
    </row>
    <row r="289" spans="1:5" ht="15.75">
      <c r="A289" s="388"/>
      <c r="B289" s="480"/>
      <c r="C289" s="414"/>
      <c r="D289" s="399"/>
      <c r="E289" s="391"/>
    </row>
    <row r="290" spans="1:5" ht="15.75">
      <c r="A290" s="388"/>
      <c r="B290" s="481"/>
      <c r="C290" s="415"/>
      <c r="D290" s="399"/>
      <c r="E290" s="391"/>
    </row>
    <row r="291" spans="1:5" ht="15.75">
      <c r="A291" s="388"/>
      <c r="B291" s="480"/>
      <c r="C291" s="416"/>
      <c r="D291" s="399"/>
      <c r="E291" s="391"/>
    </row>
    <row r="292" spans="1:5" ht="15.75">
      <c r="A292" s="388"/>
      <c r="B292" s="481"/>
      <c r="C292" s="416"/>
      <c r="D292" s="399"/>
      <c r="E292" s="391"/>
    </row>
    <row r="293" spans="1:5" ht="15.75">
      <c r="A293" s="388"/>
      <c r="B293" s="481"/>
      <c r="C293" s="416"/>
      <c r="D293" s="399"/>
      <c r="E293" s="391"/>
    </row>
    <row r="294" spans="1:5" ht="15.75">
      <c r="A294" s="388"/>
      <c r="B294" s="481"/>
      <c r="C294" s="415"/>
      <c r="D294" s="399"/>
      <c r="E294" s="391"/>
    </row>
    <row r="295" spans="1:5" ht="15.75">
      <c r="A295" s="388"/>
      <c r="B295" s="481"/>
      <c r="C295" s="416"/>
      <c r="D295" s="399"/>
      <c r="E295" s="391"/>
    </row>
    <row r="296" spans="1:5" ht="15.75">
      <c r="A296" s="388"/>
      <c r="B296" s="481"/>
      <c r="C296" s="416"/>
      <c r="D296" s="399"/>
      <c r="E296" s="391"/>
    </row>
    <row r="297" spans="1:5" ht="15.75">
      <c r="A297" s="388"/>
      <c r="B297" s="481"/>
      <c r="C297" s="414"/>
      <c r="D297" s="399"/>
      <c r="E297" s="391"/>
    </row>
    <row r="298" spans="1:5" ht="15">
      <c r="A298" s="417"/>
      <c r="B298" s="481"/>
      <c r="C298" s="389"/>
      <c r="D298" s="399"/>
      <c r="E298" s="391"/>
    </row>
    <row r="299" spans="1:5" ht="15.75">
      <c r="A299" s="388"/>
      <c r="B299" s="480"/>
      <c r="C299" s="407"/>
      <c r="D299" s="399"/>
      <c r="E299" s="391"/>
    </row>
    <row r="300" spans="1:5" ht="15.75">
      <c r="A300" s="388"/>
      <c r="B300" s="481"/>
      <c r="C300" s="389"/>
      <c r="D300" s="399"/>
      <c r="E300" s="391"/>
    </row>
    <row r="301" spans="1:5" ht="15.75">
      <c r="A301" s="388"/>
      <c r="B301" s="481"/>
      <c r="C301" s="407"/>
      <c r="D301" s="399"/>
      <c r="E301" s="391"/>
    </row>
    <row r="302" spans="1:5" ht="15.75">
      <c r="A302" s="388"/>
      <c r="B302" s="479"/>
      <c r="C302" s="414"/>
      <c r="D302" s="399"/>
      <c r="E302" s="391"/>
    </row>
    <row r="303" spans="1:5" ht="15.75">
      <c r="A303" s="388"/>
      <c r="B303" s="480"/>
      <c r="C303" s="415"/>
      <c r="D303" s="399"/>
      <c r="E303" s="391"/>
    </row>
    <row r="304" spans="1:5" ht="15.75">
      <c r="A304" s="388"/>
      <c r="B304" s="480"/>
      <c r="C304" s="404"/>
      <c r="D304" s="399"/>
      <c r="E304" s="391"/>
    </row>
    <row r="305" spans="1:5" ht="15.75">
      <c r="A305" s="388"/>
      <c r="B305" s="480"/>
      <c r="C305" s="414"/>
      <c r="D305" s="399"/>
      <c r="E305" s="391"/>
    </row>
    <row r="306" spans="1:5" ht="15.75">
      <c r="A306" s="388"/>
      <c r="B306" s="480"/>
      <c r="C306" s="415"/>
      <c r="D306" s="399"/>
      <c r="E306" s="391"/>
    </row>
    <row r="307" spans="1:5" ht="15.75">
      <c r="A307" s="388"/>
      <c r="B307" s="480"/>
      <c r="C307" s="415"/>
      <c r="D307" s="399"/>
      <c r="E307" s="391"/>
    </row>
    <row r="308" spans="1:5" ht="15.75">
      <c r="A308" s="388"/>
      <c r="B308" s="481"/>
      <c r="C308" s="415"/>
      <c r="D308" s="399"/>
      <c r="E308" s="391"/>
    </row>
    <row r="309" spans="1:5" ht="15.75">
      <c r="A309" s="388"/>
      <c r="B309" s="481"/>
      <c r="C309" s="415"/>
      <c r="D309" s="399"/>
      <c r="E309" s="391"/>
    </row>
    <row r="310" spans="1:5" ht="15.75">
      <c r="A310" s="388"/>
      <c r="B310" s="481"/>
      <c r="C310" s="415"/>
      <c r="D310" s="399"/>
      <c r="E310" s="391"/>
    </row>
    <row r="311" spans="1:5" ht="15.75">
      <c r="A311" s="388"/>
      <c r="B311" s="477"/>
      <c r="C311" s="418"/>
      <c r="D311" s="399"/>
      <c r="E311" s="391"/>
    </row>
    <row r="312" spans="1:5" ht="15.75">
      <c r="A312" s="388"/>
      <c r="B312" s="477"/>
      <c r="C312" s="389"/>
      <c r="D312" s="399"/>
      <c r="E312" s="391"/>
    </row>
    <row r="313" spans="1:5" ht="15.75">
      <c r="A313" s="388"/>
      <c r="B313" s="481"/>
      <c r="C313" s="415"/>
      <c r="D313" s="399"/>
      <c r="E313" s="391"/>
    </row>
    <row r="314" spans="1:5" ht="15.75">
      <c r="A314" s="388"/>
      <c r="B314" s="481"/>
      <c r="C314" s="416"/>
      <c r="D314" s="399"/>
      <c r="E314" s="391"/>
    </row>
    <row r="315" spans="1:5" ht="15.75">
      <c r="A315" s="388"/>
      <c r="B315" s="481"/>
      <c r="C315" s="414"/>
      <c r="D315" s="399"/>
      <c r="E315" s="391"/>
    </row>
    <row r="316" spans="1:5" ht="15.75">
      <c r="A316" s="388"/>
      <c r="B316" s="481"/>
      <c r="C316" s="415"/>
      <c r="D316" s="399"/>
      <c r="E316" s="391"/>
    </row>
    <row r="317" spans="1:5" ht="15.75">
      <c r="A317" s="388"/>
      <c r="B317" s="481"/>
      <c r="C317" s="416"/>
      <c r="D317" s="399"/>
      <c r="E317" s="391"/>
    </row>
    <row r="318" spans="1:5" ht="15.75">
      <c r="A318" s="388"/>
      <c r="B318" s="481"/>
      <c r="C318" s="416"/>
      <c r="D318" s="399"/>
      <c r="E318" s="391"/>
    </row>
    <row r="319" spans="1:5" ht="15">
      <c r="A319" s="408"/>
      <c r="B319" s="481"/>
      <c r="C319" s="416"/>
      <c r="D319" s="399"/>
      <c r="E319" s="391"/>
    </row>
    <row r="320" spans="1:5" ht="15.75">
      <c r="A320" s="388"/>
      <c r="B320" s="480"/>
      <c r="C320" s="414"/>
      <c r="D320" s="399"/>
      <c r="E320" s="391"/>
    </row>
    <row r="321" spans="1:5" ht="15.75">
      <c r="A321" s="388"/>
      <c r="B321" s="480"/>
      <c r="C321" s="415"/>
      <c r="D321" s="408"/>
      <c r="E321" s="409"/>
    </row>
    <row r="322" spans="1:5" ht="75" customHeight="1">
      <c r="A322" s="388"/>
      <c r="B322" s="482"/>
      <c r="C322" s="407"/>
      <c r="D322" s="399"/>
      <c r="E322" s="391"/>
    </row>
    <row r="323" spans="1:5" ht="15.75">
      <c r="A323" s="388"/>
      <c r="B323" s="482"/>
      <c r="C323" s="419"/>
      <c r="D323" s="399"/>
      <c r="E323" s="391"/>
    </row>
    <row r="324" spans="1:5" ht="15.75">
      <c r="A324" s="388"/>
      <c r="B324" s="482"/>
      <c r="C324" s="420"/>
      <c r="D324" s="399"/>
      <c r="E324" s="391"/>
    </row>
    <row r="325" spans="1:5" ht="15.75">
      <c r="A325" s="388"/>
      <c r="B325" s="482"/>
      <c r="C325" s="420"/>
      <c r="D325" s="399"/>
      <c r="E325" s="391"/>
    </row>
    <row r="326" spans="1:5" ht="15.75">
      <c r="A326" s="388"/>
      <c r="B326" s="483"/>
      <c r="C326" s="420"/>
      <c r="D326" s="399"/>
      <c r="E326" s="391"/>
    </row>
    <row r="327" spans="1:5" ht="15.75">
      <c r="A327" s="388"/>
      <c r="B327" s="482"/>
      <c r="C327" s="420"/>
      <c r="D327" s="399"/>
      <c r="E327" s="391"/>
    </row>
    <row r="328" spans="1:5" ht="15.75">
      <c r="A328" s="388"/>
      <c r="B328" s="482"/>
      <c r="C328" s="419"/>
      <c r="D328" s="399"/>
      <c r="E328" s="391"/>
    </row>
    <row r="329" spans="1:5" ht="90" customHeight="1">
      <c r="A329" s="388"/>
      <c r="B329" s="482"/>
      <c r="C329" s="420"/>
      <c r="D329" s="399"/>
      <c r="E329" s="391"/>
    </row>
    <row r="330" spans="1:5" ht="15.75">
      <c r="A330" s="388"/>
      <c r="B330" s="480"/>
      <c r="C330" s="420"/>
      <c r="D330" s="399"/>
      <c r="E330" s="391"/>
    </row>
    <row r="331" spans="1:5" ht="15.75">
      <c r="A331" s="388"/>
      <c r="B331" s="481"/>
      <c r="C331" s="420"/>
      <c r="D331" s="399"/>
      <c r="E331" s="391"/>
    </row>
    <row r="332" spans="1:5" ht="15.75">
      <c r="A332" s="388"/>
      <c r="B332" s="481"/>
      <c r="C332" s="419"/>
      <c r="D332" s="399"/>
      <c r="E332" s="391"/>
    </row>
    <row r="333" spans="1:5" ht="15.75">
      <c r="A333" s="388"/>
      <c r="B333" s="481"/>
      <c r="C333" s="421"/>
      <c r="D333" s="399"/>
      <c r="E333" s="391"/>
    </row>
    <row r="334" spans="1:5" ht="15.75">
      <c r="A334" s="388"/>
      <c r="B334" s="481"/>
      <c r="C334" s="419"/>
      <c r="D334" s="399"/>
      <c r="E334" s="391"/>
    </row>
    <row r="335" spans="1:5" ht="15.75">
      <c r="A335" s="388"/>
      <c r="B335" s="481"/>
      <c r="C335" s="421"/>
      <c r="D335" s="399"/>
      <c r="E335" s="391"/>
    </row>
    <row r="336" spans="1:5" ht="15.75">
      <c r="A336" s="388"/>
      <c r="B336" s="481"/>
      <c r="C336" s="421"/>
      <c r="D336" s="399"/>
      <c r="E336" s="391"/>
    </row>
    <row r="337" spans="1:5" ht="15">
      <c r="A337" s="408"/>
      <c r="B337" s="481"/>
      <c r="C337" s="421"/>
      <c r="D337" s="399"/>
      <c r="E337" s="391"/>
    </row>
    <row r="338" spans="1:5" ht="15.75">
      <c r="A338" s="388"/>
      <c r="B338" s="480"/>
      <c r="C338" s="419"/>
      <c r="D338" s="399"/>
      <c r="E338" s="391"/>
    </row>
    <row r="339" spans="1:5" ht="15.75">
      <c r="A339" s="388"/>
      <c r="B339" s="480"/>
      <c r="C339" s="421"/>
      <c r="D339" s="399"/>
      <c r="E339" s="391"/>
    </row>
    <row r="340" spans="1:5" ht="15.75">
      <c r="A340" s="388"/>
      <c r="B340" s="481"/>
      <c r="C340" s="412"/>
      <c r="D340" s="399"/>
      <c r="E340" s="391"/>
    </row>
    <row r="341" spans="1:5" ht="15.75">
      <c r="A341" s="388"/>
      <c r="B341" s="481"/>
      <c r="C341" s="412"/>
      <c r="D341" s="399"/>
      <c r="E341" s="391"/>
    </row>
    <row r="342" spans="1:5" ht="15.75">
      <c r="A342" s="388"/>
      <c r="B342" s="481"/>
      <c r="C342" s="422"/>
      <c r="D342" s="399"/>
      <c r="E342" s="391"/>
    </row>
    <row r="343" spans="1:5" ht="15.75">
      <c r="A343" s="388"/>
      <c r="B343" s="481"/>
      <c r="C343" s="423"/>
      <c r="D343" s="399"/>
      <c r="E343" s="391"/>
    </row>
    <row r="344" spans="1:5" ht="15.75">
      <c r="A344" s="388"/>
      <c r="B344" s="481"/>
      <c r="C344" s="423"/>
      <c r="D344" s="399"/>
      <c r="E344" s="391"/>
    </row>
    <row r="345" spans="1:5" ht="15.75">
      <c r="A345" s="388"/>
      <c r="B345" s="481"/>
      <c r="C345" s="423"/>
      <c r="D345" s="399"/>
      <c r="E345" s="391"/>
    </row>
    <row r="346" spans="1:5" ht="15.75">
      <c r="A346" s="388"/>
      <c r="B346" s="481"/>
      <c r="C346" s="423"/>
      <c r="D346" s="399"/>
      <c r="E346" s="391"/>
    </row>
    <row r="347" spans="1:5" ht="15.75">
      <c r="A347" s="388"/>
      <c r="B347" s="481"/>
      <c r="C347" s="423"/>
      <c r="D347" s="399"/>
      <c r="E347" s="391"/>
    </row>
    <row r="348" spans="1:5" ht="15.75">
      <c r="A348" s="388"/>
      <c r="B348" s="481"/>
      <c r="C348" s="422"/>
      <c r="D348" s="399"/>
      <c r="E348" s="391"/>
    </row>
    <row r="349" spans="1:5" ht="15.75">
      <c r="A349" s="388"/>
      <c r="B349" s="480"/>
      <c r="C349" s="422"/>
      <c r="D349" s="399"/>
      <c r="E349" s="391"/>
    </row>
    <row r="350" spans="1:5" ht="15.75">
      <c r="A350" s="388"/>
      <c r="B350" s="481"/>
      <c r="C350" s="422"/>
      <c r="D350" s="399"/>
      <c r="E350" s="391"/>
    </row>
    <row r="351" spans="1:5" ht="15.75">
      <c r="A351" s="388"/>
      <c r="B351" s="480"/>
      <c r="C351" s="412"/>
      <c r="D351" s="399"/>
      <c r="E351" s="391"/>
    </row>
    <row r="352" spans="1:5" ht="15.75">
      <c r="A352" s="388"/>
      <c r="B352" s="481"/>
      <c r="C352" s="422"/>
      <c r="D352" s="399"/>
      <c r="E352" s="391"/>
    </row>
    <row r="353" spans="1:5" ht="15.75">
      <c r="A353" s="388"/>
      <c r="B353" s="480"/>
      <c r="C353" s="412"/>
      <c r="D353" s="399"/>
      <c r="E353" s="391"/>
    </row>
    <row r="354" spans="1:5" ht="15.75">
      <c r="A354" s="388"/>
      <c r="B354" s="480"/>
      <c r="C354" s="389"/>
      <c r="D354" s="399"/>
      <c r="E354" s="391"/>
    </row>
    <row r="355" spans="1:5" ht="15.75">
      <c r="A355" s="388"/>
      <c r="B355" s="480"/>
      <c r="C355" s="424"/>
      <c r="D355" s="399"/>
      <c r="E355" s="391"/>
    </row>
    <row r="356" spans="1:5" ht="15.75">
      <c r="A356" s="388"/>
      <c r="B356" s="480"/>
      <c r="C356" s="389"/>
      <c r="D356" s="399"/>
      <c r="E356" s="391"/>
    </row>
    <row r="357" spans="1:5" ht="15">
      <c r="A357" s="399"/>
      <c r="B357" s="481"/>
      <c r="C357" s="389"/>
      <c r="D357" s="399"/>
      <c r="E357" s="391"/>
    </row>
    <row r="358" spans="1:5" ht="15">
      <c r="C358" s="424"/>
      <c r="D358" s="399"/>
      <c r="E358" s="391"/>
    </row>
    <row r="359" spans="1:5" ht="15.75">
      <c r="B359" s="485"/>
      <c r="C359" s="421"/>
      <c r="D359" s="425"/>
      <c r="E359" s="426"/>
    </row>
    <row r="360" spans="1:5" ht="18.75">
      <c r="C360" s="427"/>
      <c r="D360" s="428"/>
      <c r="E360" s="429"/>
    </row>
    <row r="361" spans="1:5" ht="18.75">
      <c r="C361" s="430"/>
    </row>
    <row r="362" spans="1:5">
      <c r="B362" s="485"/>
      <c r="C362" s="431"/>
    </row>
    <row r="363" spans="1:5">
      <c r="C363" s="431"/>
    </row>
    <row r="364" spans="1:5">
      <c r="C364" s="432"/>
    </row>
    <row r="365" spans="1:5">
      <c r="C365" s="431"/>
    </row>
    <row r="366" spans="1:5">
      <c r="C366" s="431"/>
    </row>
    <row r="367" spans="1:5">
      <c r="C367" s="431"/>
    </row>
    <row r="368" spans="1:5">
      <c r="C368" s="431"/>
    </row>
    <row r="369" spans="2:5">
      <c r="C369" s="431"/>
    </row>
    <row r="370" spans="2:5">
      <c r="B370" s="486"/>
      <c r="C370" s="431"/>
    </row>
    <row r="371" spans="2:5">
      <c r="B371" s="486"/>
      <c r="C371" s="431"/>
      <c r="D371" s="433"/>
      <c r="E371" s="434"/>
    </row>
    <row r="372" spans="2:5">
      <c r="B372" s="486"/>
      <c r="C372" s="431"/>
      <c r="D372" s="433"/>
      <c r="E372" s="434"/>
    </row>
    <row r="373" spans="2:5">
      <c r="B373" s="486"/>
      <c r="C373" s="431"/>
      <c r="D373" s="433"/>
      <c r="E373" s="434"/>
    </row>
    <row r="374" spans="2:5">
      <c r="B374" s="486"/>
      <c r="C374" s="431"/>
      <c r="D374" s="433"/>
      <c r="E374" s="434"/>
    </row>
    <row r="375" spans="2:5">
      <c r="B375" s="486"/>
      <c r="C375" s="431"/>
      <c r="D375" s="433"/>
      <c r="E375" s="434"/>
    </row>
    <row r="376" spans="2:5">
      <c r="C376" s="431"/>
      <c r="D376" s="433"/>
      <c r="E376" s="434"/>
    </row>
    <row r="377" spans="2:5">
      <c r="C377" s="431"/>
    </row>
  </sheetData>
  <mergeCells count="19">
    <mergeCell ref="D146:F146"/>
    <mergeCell ref="D147:F147"/>
    <mergeCell ref="D148:F148"/>
    <mergeCell ref="A6:B6"/>
    <mergeCell ref="C6:G6"/>
    <mergeCell ref="A7:E7"/>
    <mergeCell ref="A8:A10"/>
    <mergeCell ref="B8:B10"/>
    <mergeCell ref="C8:C10"/>
    <mergeCell ref="D8:D10"/>
    <mergeCell ref="E8:E10"/>
    <mergeCell ref="F8:F10"/>
    <mergeCell ref="G8:G10"/>
    <mergeCell ref="A2:G2"/>
    <mergeCell ref="A3:E3"/>
    <mergeCell ref="A4:B4"/>
    <mergeCell ref="C4:G4"/>
    <mergeCell ref="A5:B5"/>
    <mergeCell ref="C5:G5"/>
  </mergeCells>
  <printOptions horizontalCentered="1"/>
  <pageMargins left="0.78740157480314965" right="0.31496062992125984" top="0.6692913385826772" bottom="0.55118110236220474" header="0.31496062992125984" footer="0.27559055118110237"/>
  <pageSetup paperSize="8" scale="53" fitToHeight="6" orientation="landscape" useFirstPageNumber="1" r:id="rId1"/>
  <headerFooter alignWithMargins="0"/>
  <rowBreaks count="2" manualBreakCount="2">
    <brk id="53" max="11" man="1"/>
    <brk id="119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R57"/>
  <sheetViews>
    <sheetView workbookViewId="0">
      <selection activeCell="I42" sqref="I42"/>
    </sheetView>
  </sheetViews>
  <sheetFormatPr defaultRowHeight="12.75"/>
  <cols>
    <col min="1" max="1" width="5" style="147" customWidth="1"/>
    <col min="2" max="2" width="10" style="147" customWidth="1"/>
    <col min="3" max="3" width="51" style="147" customWidth="1"/>
    <col min="4" max="4" width="5.7109375" style="147" customWidth="1"/>
    <col min="5" max="5" width="11.42578125" style="147" customWidth="1"/>
    <col min="6" max="6" width="9.140625" style="145"/>
    <col min="7" max="7" width="11.7109375" style="145" bestFit="1" customWidth="1"/>
    <col min="8" max="253" width="9.140625" style="145"/>
    <col min="254" max="254" width="5" style="145" customWidth="1"/>
    <col min="255" max="255" width="10" style="145" customWidth="1"/>
    <col min="256" max="256" width="54.28515625" style="145" customWidth="1"/>
    <col min="257" max="257" width="5.7109375" style="145" customWidth="1"/>
    <col min="258" max="258" width="11.42578125" style="145" customWidth="1"/>
    <col min="259" max="509" width="9.140625" style="145"/>
    <col min="510" max="510" width="5" style="145" customWidth="1"/>
    <col min="511" max="511" width="10" style="145" customWidth="1"/>
    <col min="512" max="512" width="54.28515625" style="145" customWidth="1"/>
    <col min="513" max="513" width="5.7109375" style="145" customWidth="1"/>
    <col min="514" max="514" width="11.42578125" style="145" customWidth="1"/>
    <col min="515" max="765" width="9.140625" style="145"/>
    <col min="766" max="766" width="5" style="145" customWidth="1"/>
    <col min="767" max="767" width="10" style="145" customWidth="1"/>
    <col min="768" max="768" width="54.28515625" style="145" customWidth="1"/>
    <col min="769" max="769" width="5.7109375" style="145" customWidth="1"/>
    <col min="770" max="770" width="11.42578125" style="145" customWidth="1"/>
    <col min="771" max="1021" width="9.140625" style="145"/>
    <col min="1022" max="1022" width="5" style="145" customWidth="1"/>
    <col min="1023" max="1023" width="10" style="145" customWidth="1"/>
    <col min="1024" max="1024" width="54.28515625" style="145" customWidth="1"/>
    <col min="1025" max="1025" width="5.7109375" style="145" customWidth="1"/>
    <col min="1026" max="1026" width="11.42578125" style="145" customWidth="1"/>
    <col min="1027" max="1277" width="9.140625" style="145"/>
    <col min="1278" max="1278" width="5" style="145" customWidth="1"/>
    <col min="1279" max="1279" width="10" style="145" customWidth="1"/>
    <col min="1280" max="1280" width="54.28515625" style="145" customWidth="1"/>
    <col min="1281" max="1281" width="5.7109375" style="145" customWidth="1"/>
    <col min="1282" max="1282" width="11.42578125" style="145" customWidth="1"/>
    <col min="1283" max="1533" width="9.140625" style="145"/>
    <col min="1534" max="1534" width="5" style="145" customWidth="1"/>
    <col min="1535" max="1535" width="10" style="145" customWidth="1"/>
    <col min="1536" max="1536" width="54.28515625" style="145" customWidth="1"/>
    <col min="1537" max="1537" width="5.7109375" style="145" customWidth="1"/>
    <col min="1538" max="1538" width="11.42578125" style="145" customWidth="1"/>
    <col min="1539" max="1789" width="9.140625" style="145"/>
    <col min="1790" max="1790" width="5" style="145" customWidth="1"/>
    <col min="1791" max="1791" width="10" style="145" customWidth="1"/>
    <col min="1792" max="1792" width="54.28515625" style="145" customWidth="1"/>
    <col min="1793" max="1793" width="5.7109375" style="145" customWidth="1"/>
    <col min="1794" max="1794" width="11.42578125" style="145" customWidth="1"/>
    <col min="1795" max="2045" width="9.140625" style="145"/>
    <col min="2046" max="2046" width="5" style="145" customWidth="1"/>
    <col min="2047" max="2047" width="10" style="145" customWidth="1"/>
    <col min="2048" max="2048" width="54.28515625" style="145" customWidth="1"/>
    <col min="2049" max="2049" width="5.7109375" style="145" customWidth="1"/>
    <col min="2050" max="2050" width="11.42578125" style="145" customWidth="1"/>
    <col min="2051" max="2301" width="9.140625" style="145"/>
    <col min="2302" max="2302" width="5" style="145" customWidth="1"/>
    <col min="2303" max="2303" width="10" style="145" customWidth="1"/>
    <col min="2304" max="2304" width="54.28515625" style="145" customWidth="1"/>
    <col min="2305" max="2305" width="5.7109375" style="145" customWidth="1"/>
    <col min="2306" max="2306" width="11.42578125" style="145" customWidth="1"/>
    <col min="2307" max="2557" width="9.140625" style="145"/>
    <col min="2558" max="2558" width="5" style="145" customWidth="1"/>
    <col min="2559" max="2559" width="10" style="145" customWidth="1"/>
    <col min="2560" max="2560" width="54.28515625" style="145" customWidth="1"/>
    <col min="2561" max="2561" width="5.7109375" style="145" customWidth="1"/>
    <col min="2562" max="2562" width="11.42578125" style="145" customWidth="1"/>
    <col min="2563" max="2813" width="9.140625" style="145"/>
    <col min="2814" max="2814" width="5" style="145" customWidth="1"/>
    <col min="2815" max="2815" width="10" style="145" customWidth="1"/>
    <col min="2816" max="2816" width="54.28515625" style="145" customWidth="1"/>
    <col min="2817" max="2817" width="5.7109375" style="145" customWidth="1"/>
    <col min="2818" max="2818" width="11.42578125" style="145" customWidth="1"/>
    <col min="2819" max="3069" width="9.140625" style="145"/>
    <col min="3070" max="3070" width="5" style="145" customWidth="1"/>
    <col min="3071" max="3071" width="10" style="145" customWidth="1"/>
    <col min="3072" max="3072" width="54.28515625" style="145" customWidth="1"/>
    <col min="3073" max="3073" width="5.7109375" style="145" customWidth="1"/>
    <col min="3074" max="3074" width="11.42578125" style="145" customWidth="1"/>
    <col min="3075" max="3325" width="9.140625" style="145"/>
    <col min="3326" max="3326" width="5" style="145" customWidth="1"/>
    <col min="3327" max="3327" width="10" style="145" customWidth="1"/>
    <col min="3328" max="3328" width="54.28515625" style="145" customWidth="1"/>
    <col min="3329" max="3329" width="5.7109375" style="145" customWidth="1"/>
    <col min="3330" max="3330" width="11.42578125" style="145" customWidth="1"/>
    <col min="3331" max="3581" width="9.140625" style="145"/>
    <col min="3582" max="3582" width="5" style="145" customWidth="1"/>
    <col min="3583" max="3583" width="10" style="145" customWidth="1"/>
    <col min="3584" max="3584" width="54.28515625" style="145" customWidth="1"/>
    <col min="3585" max="3585" width="5.7109375" style="145" customWidth="1"/>
    <col min="3586" max="3586" width="11.42578125" style="145" customWidth="1"/>
    <col min="3587" max="3837" width="9.140625" style="145"/>
    <col min="3838" max="3838" width="5" style="145" customWidth="1"/>
    <col min="3839" max="3839" width="10" style="145" customWidth="1"/>
    <col min="3840" max="3840" width="54.28515625" style="145" customWidth="1"/>
    <col min="3841" max="3841" width="5.7109375" style="145" customWidth="1"/>
    <col min="3842" max="3842" width="11.42578125" style="145" customWidth="1"/>
    <col min="3843" max="4093" width="9.140625" style="145"/>
    <col min="4094" max="4094" width="5" style="145" customWidth="1"/>
    <col min="4095" max="4095" width="10" style="145" customWidth="1"/>
    <col min="4096" max="4096" width="54.28515625" style="145" customWidth="1"/>
    <col min="4097" max="4097" width="5.7109375" style="145" customWidth="1"/>
    <col min="4098" max="4098" width="11.42578125" style="145" customWidth="1"/>
    <col min="4099" max="4349" width="9.140625" style="145"/>
    <col min="4350" max="4350" width="5" style="145" customWidth="1"/>
    <col min="4351" max="4351" width="10" style="145" customWidth="1"/>
    <col min="4352" max="4352" width="54.28515625" style="145" customWidth="1"/>
    <col min="4353" max="4353" width="5.7109375" style="145" customWidth="1"/>
    <col min="4354" max="4354" width="11.42578125" style="145" customWidth="1"/>
    <col min="4355" max="4605" width="9.140625" style="145"/>
    <col min="4606" max="4606" width="5" style="145" customWidth="1"/>
    <col min="4607" max="4607" width="10" style="145" customWidth="1"/>
    <col min="4608" max="4608" width="54.28515625" style="145" customWidth="1"/>
    <col min="4609" max="4609" width="5.7109375" style="145" customWidth="1"/>
    <col min="4610" max="4610" width="11.42578125" style="145" customWidth="1"/>
    <col min="4611" max="4861" width="9.140625" style="145"/>
    <col min="4862" max="4862" width="5" style="145" customWidth="1"/>
    <col min="4863" max="4863" width="10" style="145" customWidth="1"/>
    <col min="4864" max="4864" width="54.28515625" style="145" customWidth="1"/>
    <col min="4865" max="4865" width="5.7109375" style="145" customWidth="1"/>
    <col min="4866" max="4866" width="11.42578125" style="145" customWidth="1"/>
    <col min="4867" max="5117" width="9.140625" style="145"/>
    <col min="5118" max="5118" width="5" style="145" customWidth="1"/>
    <col min="5119" max="5119" width="10" style="145" customWidth="1"/>
    <col min="5120" max="5120" width="54.28515625" style="145" customWidth="1"/>
    <col min="5121" max="5121" width="5.7109375" style="145" customWidth="1"/>
    <col min="5122" max="5122" width="11.42578125" style="145" customWidth="1"/>
    <col min="5123" max="5373" width="9.140625" style="145"/>
    <col min="5374" max="5374" width="5" style="145" customWidth="1"/>
    <col min="5375" max="5375" width="10" style="145" customWidth="1"/>
    <col min="5376" max="5376" width="54.28515625" style="145" customWidth="1"/>
    <col min="5377" max="5377" width="5.7109375" style="145" customWidth="1"/>
    <col min="5378" max="5378" width="11.42578125" style="145" customWidth="1"/>
    <col min="5379" max="5629" width="9.140625" style="145"/>
    <col min="5630" max="5630" width="5" style="145" customWidth="1"/>
    <col min="5631" max="5631" width="10" style="145" customWidth="1"/>
    <col min="5632" max="5632" width="54.28515625" style="145" customWidth="1"/>
    <col min="5633" max="5633" width="5.7109375" style="145" customWidth="1"/>
    <col min="5634" max="5634" width="11.42578125" style="145" customWidth="1"/>
    <col min="5635" max="5885" width="9.140625" style="145"/>
    <col min="5886" max="5886" width="5" style="145" customWidth="1"/>
    <col min="5887" max="5887" width="10" style="145" customWidth="1"/>
    <col min="5888" max="5888" width="54.28515625" style="145" customWidth="1"/>
    <col min="5889" max="5889" width="5.7109375" style="145" customWidth="1"/>
    <col min="5890" max="5890" width="11.42578125" style="145" customWidth="1"/>
    <col min="5891" max="6141" width="9.140625" style="145"/>
    <col min="6142" max="6142" width="5" style="145" customWidth="1"/>
    <col min="6143" max="6143" width="10" style="145" customWidth="1"/>
    <col min="6144" max="6144" width="54.28515625" style="145" customWidth="1"/>
    <col min="6145" max="6145" width="5.7109375" style="145" customWidth="1"/>
    <col min="6146" max="6146" width="11.42578125" style="145" customWidth="1"/>
    <col min="6147" max="6397" width="9.140625" style="145"/>
    <col min="6398" max="6398" width="5" style="145" customWidth="1"/>
    <col min="6399" max="6399" width="10" style="145" customWidth="1"/>
    <col min="6400" max="6400" width="54.28515625" style="145" customWidth="1"/>
    <col min="6401" max="6401" width="5.7109375" style="145" customWidth="1"/>
    <col min="6402" max="6402" width="11.42578125" style="145" customWidth="1"/>
    <col min="6403" max="6653" width="9.140625" style="145"/>
    <col min="6654" max="6654" width="5" style="145" customWidth="1"/>
    <col min="6655" max="6655" width="10" style="145" customWidth="1"/>
    <col min="6656" max="6656" width="54.28515625" style="145" customWidth="1"/>
    <col min="6657" max="6657" width="5.7109375" style="145" customWidth="1"/>
    <col min="6658" max="6658" width="11.42578125" style="145" customWidth="1"/>
    <col min="6659" max="6909" width="9.140625" style="145"/>
    <col min="6910" max="6910" width="5" style="145" customWidth="1"/>
    <col min="6911" max="6911" width="10" style="145" customWidth="1"/>
    <col min="6912" max="6912" width="54.28515625" style="145" customWidth="1"/>
    <col min="6913" max="6913" width="5.7109375" style="145" customWidth="1"/>
    <col min="6914" max="6914" width="11.42578125" style="145" customWidth="1"/>
    <col min="6915" max="7165" width="9.140625" style="145"/>
    <col min="7166" max="7166" width="5" style="145" customWidth="1"/>
    <col min="7167" max="7167" width="10" style="145" customWidth="1"/>
    <col min="7168" max="7168" width="54.28515625" style="145" customWidth="1"/>
    <col min="7169" max="7169" width="5.7109375" style="145" customWidth="1"/>
    <col min="7170" max="7170" width="11.42578125" style="145" customWidth="1"/>
    <col min="7171" max="7421" width="9.140625" style="145"/>
    <col min="7422" max="7422" width="5" style="145" customWidth="1"/>
    <col min="7423" max="7423" width="10" style="145" customWidth="1"/>
    <col min="7424" max="7424" width="54.28515625" style="145" customWidth="1"/>
    <col min="7425" max="7425" width="5.7109375" style="145" customWidth="1"/>
    <col min="7426" max="7426" width="11.42578125" style="145" customWidth="1"/>
    <col min="7427" max="7677" width="9.140625" style="145"/>
    <col min="7678" max="7678" width="5" style="145" customWidth="1"/>
    <col min="7679" max="7679" width="10" style="145" customWidth="1"/>
    <col min="7680" max="7680" width="54.28515625" style="145" customWidth="1"/>
    <col min="7681" max="7681" width="5.7109375" style="145" customWidth="1"/>
    <col min="7682" max="7682" width="11.42578125" style="145" customWidth="1"/>
    <col min="7683" max="7933" width="9.140625" style="145"/>
    <col min="7934" max="7934" width="5" style="145" customWidth="1"/>
    <col min="7935" max="7935" width="10" style="145" customWidth="1"/>
    <col min="7936" max="7936" width="54.28515625" style="145" customWidth="1"/>
    <col min="7937" max="7937" width="5.7109375" style="145" customWidth="1"/>
    <col min="7938" max="7938" width="11.42578125" style="145" customWidth="1"/>
    <col min="7939" max="8189" width="9.140625" style="145"/>
    <col min="8190" max="8190" width="5" style="145" customWidth="1"/>
    <col min="8191" max="8191" width="10" style="145" customWidth="1"/>
    <col min="8192" max="8192" width="54.28515625" style="145" customWidth="1"/>
    <col min="8193" max="8193" width="5.7109375" style="145" customWidth="1"/>
    <col min="8194" max="8194" width="11.42578125" style="145" customWidth="1"/>
    <col min="8195" max="8445" width="9.140625" style="145"/>
    <col min="8446" max="8446" width="5" style="145" customWidth="1"/>
    <col min="8447" max="8447" width="10" style="145" customWidth="1"/>
    <col min="8448" max="8448" width="54.28515625" style="145" customWidth="1"/>
    <col min="8449" max="8449" width="5.7109375" style="145" customWidth="1"/>
    <col min="8450" max="8450" width="11.42578125" style="145" customWidth="1"/>
    <col min="8451" max="8701" width="9.140625" style="145"/>
    <col min="8702" max="8702" width="5" style="145" customWidth="1"/>
    <col min="8703" max="8703" width="10" style="145" customWidth="1"/>
    <col min="8704" max="8704" width="54.28515625" style="145" customWidth="1"/>
    <col min="8705" max="8705" width="5.7109375" style="145" customWidth="1"/>
    <col min="8706" max="8706" width="11.42578125" style="145" customWidth="1"/>
    <col min="8707" max="8957" width="9.140625" style="145"/>
    <col min="8958" max="8958" width="5" style="145" customWidth="1"/>
    <col min="8959" max="8959" width="10" style="145" customWidth="1"/>
    <col min="8960" max="8960" width="54.28515625" style="145" customWidth="1"/>
    <col min="8961" max="8961" width="5.7109375" style="145" customWidth="1"/>
    <col min="8962" max="8962" width="11.42578125" style="145" customWidth="1"/>
    <col min="8963" max="9213" width="9.140625" style="145"/>
    <col min="9214" max="9214" width="5" style="145" customWidth="1"/>
    <col min="9215" max="9215" width="10" style="145" customWidth="1"/>
    <col min="9216" max="9216" width="54.28515625" style="145" customWidth="1"/>
    <col min="9217" max="9217" width="5.7109375" style="145" customWidth="1"/>
    <col min="9218" max="9218" width="11.42578125" style="145" customWidth="1"/>
    <col min="9219" max="9469" width="9.140625" style="145"/>
    <col min="9470" max="9470" width="5" style="145" customWidth="1"/>
    <col min="9471" max="9471" width="10" style="145" customWidth="1"/>
    <col min="9472" max="9472" width="54.28515625" style="145" customWidth="1"/>
    <col min="9473" max="9473" width="5.7109375" style="145" customWidth="1"/>
    <col min="9474" max="9474" width="11.42578125" style="145" customWidth="1"/>
    <col min="9475" max="9725" width="9.140625" style="145"/>
    <col min="9726" max="9726" width="5" style="145" customWidth="1"/>
    <col min="9727" max="9727" width="10" style="145" customWidth="1"/>
    <col min="9728" max="9728" width="54.28515625" style="145" customWidth="1"/>
    <col min="9729" max="9729" width="5.7109375" style="145" customWidth="1"/>
    <col min="9730" max="9730" width="11.42578125" style="145" customWidth="1"/>
    <col min="9731" max="9981" width="9.140625" style="145"/>
    <col min="9982" max="9982" width="5" style="145" customWidth="1"/>
    <col min="9983" max="9983" width="10" style="145" customWidth="1"/>
    <col min="9984" max="9984" width="54.28515625" style="145" customWidth="1"/>
    <col min="9985" max="9985" width="5.7109375" style="145" customWidth="1"/>
    <col min="9986" max="9986" width="11.42578125" style="145" customWidth="1"/>
    <col min="9987" max="10237" width="9.140625" style="145"/>
    <col min="10238" max="10238" width="5" style="145" customWidth="1"/>
    <col min="10239" max="10239" width="10" style="145" customWidth="1"/>
    <col min="10240" max="10240" width="54.28515625" style="145" customWidth="1"/>
    <col min="10241" max="10241" width="5.7109375" style="145" customWidth="1"/>
    <col min="10242" max="10242" width="11.42578125" style="145" customWidth="1"/>
    <col min="10243" max="10493" width="9.140625" style="145"/>
    <col min="10494" max="10494" width="5" style="145" customWidth="1"/>
    <col min="10495" max="10495" width="10" style="145" customWidth="1"/>
    <col min="10496" max="10496" width="54.28515625" style="145" customWidth="1"/>
    <col min="10497" max="10497" width="5.7109375" style="145" customWidth="1"/>
    <col min="10498" max="10498" width="11.42578125" style="145" customWidth="1"/>
    <col min="10499" max="10749" width="9.140625" style="145"/>
    <col min="10750" max="10750" width="5" style="145" customWidth="1"/>
    <col min="10751" max="10751" width="10" style="145" customWidth="1"/>
    <col min="10752" max="10752" width="54.28515625" style="145" customWidth="1"/>
    <col min="10753" max="10753" width="5.7109375" style="145" customWidth="1"/>
    <col min="10754" max="10754" width="11.42578125" style="145" customWidth="1"/>
    <col min="10755" max="11005" width="9.140625" style="145"/>
    <col min="11006" max="11006" width="5" style="145" customWidth="1"/>
    <col min="11007" max="11007" width="10" style="145" customWidth="1"/>
    <col min="11008" max="11008" width="54.28515625" style="145" customWidth="1"/>
    <col min="11009" max="11009" width="5.7109375" style="145" customWidth="1"/>
    <col min="11010" max="11010" width="11.42578125" style="145" customWidth="1"/>
    <col min="11011" max="11261" width="9.140625" style="145"/>
    <col min="11262" max="11262" width="5" style="145" customWidth="1"/>
    <col min="11263" max="11263" width="10" style="145" customWidth="1"/>
    <col min="11264" max="11264" width="54.28515625" style="145" customWidth="1"/>
    <col min="11265" max="11265" width="5.7109375" style="145" customWidth="1"/>
    <col min="11266" max="11266" width="11.42578125" style="145" customWidth="1"/>
    <col min="11267" max="11517" width="9.140625" style="145"/>
    <col min="11518" max="11518" width="5" style="145" customWidth="1"/>
    <col min="11519" max="11519" width="10" style="145" customWidth="1"/>
    <col min="11520" max="11520" width="54.28515625" style="145" customWidth="1"/>
    <col min="11521" max="11521" width="5.7109375" style="145" customWidth="1"/>
    <col min="11522" max="11522" width="11.42578125" style="145" customWidth="1"/>
    <col min="11523" max="11773" width="9.140625" style="145"/>
    <col min="11774" max="11774" width="5" style="145" customWidth="1"/>
    <col min="11775" max="11775" width="10" style="145" customWidth="1"/>
    <col min="11776" max="11776" width="54.28515625" style="145" customWidth="1"/>
    <col min="11777" max="11777" width="5.7109375" style="145" customWidth="1"/>
    <col min="11778" max="11778" width="11.42578125" style="145" customWidth="1"/>
    <col min="11779" max="12029" width="9.140625" style="145"/>
    <col min="12030" max="12030" width="5" style="145" customWidth="1"/>
    <col min="12031" max="12031" width="10" style="145" customWidth="1"/>
    <col min="12032" max="12032" width="54.28515625" style="145" customWidth="1"/>
    <col min="12033" max="12033" width="5.7109375" style="145" customWidth="1"/>
    <col min="12034" max="12034" width="11.42578125" style="145" customWidth="1"/>
    <col min="12035" max="12285" width="9.140625" style="145"/>
    <col min="12286" max="12286" width="5" style="145" customWidth="1"/>
    <col min="12287" max="12287" width="10" style="145" customWidth="1"/>
    <col min="12288" max="12288" width="54.28515625" style="145" customWidth="1"/>
    <col min="12289" max="12289" width="5.7109375" style="145" customWidth="1"/>
    <col min="12290" max="12290" width="11.42578125" style="145" customWidth="1"/>
    <col min="12291" max="12541" width="9.140625" style="145"/>
    <col min="12542" max="12542" width="5" style="145" customWidth="1"/>
    <col min="12543" max="12543" width="10" style="145" customWidth="1"/>
    <col min="12544" max="12544" width="54.28515625" style="145" customWidth="1"/>
    <col min="12545" max="12545" width="5.7109375" style="145" customWidth="1"/>
    <col min="12546" max="12546" width="11.42578125" style="145" customWidth="1"/>
    <col min="12547" max="12797" width="9.140625" style="145"/>
    <col min="12798" max="12798" width="5" style="145" customWidth="1"/>
    <col min="12799" max="12799" width="10" style="145" customWidth="1"/>
    <col min="12800" max="12800" width="54.28515625" style="145" customWidth="1"/>
    <col min="12801" max="12801" width="5.7109375" style="145" customWidth="1"/>
    <col min="12802" max="12802" width="11.42578125" style="145" customWidth="1"/>
    <col min="12803" max="13053" width="9.140625" style="145"/>
    <col min="13054" max="13054" width="5" style="145" customWidth="1"/>
    <col min="13055" max="13055" width="10" style="145" customWidth="1"/>
    <col min="13056" max="13056" width="54.28515625" style="145" customWidth="1"/>
    <col min="13057" max="13057" width="5.7109375" style="145" customWidth="1"/>
    <col min="13058" max="13058" width="11.42578125" style="145" customWidth="1"/>
    <col min="13059" max="13309" width="9.140625" style="145"/>
    <col min="13310" max="13310" width="5" style="145" customWidth="1"/>
    <col min="13311" max="13311" width="10" style="145" customWidth="1"/>
    <col min="13312" max="13312" width="54.28515625" style="145" customWidth="1"/>
    <col min="13313" max="13313" width="5.7109375" style="145" customWidth="1"/>
    <col min="13314" max="13314" width="11.42578125" style="145" customWidth="1"/>
    <col min="13315" max="13565" width="9.140625" style="145"/>
    <col min="13566" max="13566" width="5" style="145" customWidth="1"/>
    <col min="13567" max="13567" width="10" style="145" customWidth="1"/>
    <col min="13568" max="13568" width="54.28515625" style="145" customWidth="1"/>
    <col min="13569" max="13569" width="5.7109375" style="145" customWidth="1"/>
    <col min="13570" max="13570" width="11.42578125" style="145" customWidth="1"/>
    <col min="13571" max="13821" width="9.140625" style="145"/>
    <col min="13822" max="13822" width="5" style="145" customWidth="1"/>
    <col min="13823" max="13823" width="10" style="145" customWidth="1"/>
    <col min="13824" max="13824" width="54.28515625" style="145" customWidth="1"/>
    <col min="13825" max="13825" width="5.7109375" style="145" customWidth="1"/>
    <col min="13826" max="13826" width="11.42578125" style="145" customWidth="1"/>
    <col min="13827" max="14077" width="9.140625" style="145"/>
    <col min="14078" max="14078" width="5" style="145" customWidth="1"/>
    <col min="14079" max="14079" width="10" style="145" customWidth="1"/>
    <col min="14080" max="14080" width="54.28515625" style="145" customWidth="1"/>
    <col min="14081" max="14081" width="5.7109375" style="145" customWidth="1"/>
    <col min="14082" max="14082" width="11.42578125" style="145" customWidth="1"/>
    <col min="14083" max="14333" width="9.140625" style="145"/>
    <col min="14334" max="14334" width="5" style="145" customWidth="1"/>
    <col min="14335" max="14335" width="10" style="145" customWidth="1"/>
    <col min="14336" max="14336" width="54.28515625" style="145" customWidth="1"/>
    <col min="14337" max="14337" width="5.7109375" style="145" customWidth="1"/>
    <col min="14338" max="14338" width="11.42578125" style="145" customWidth="1"/>
    <col min="14339" max="14589" width="9.140625" style="145"/>
    <col min="14590" max="14590" width="5" style="145" customWidth="1"/>
    <col min="14591" max="14591" width="10" style="145" customWidth="1"/>
    <col min="14592" max="14592" width="54.28515625" style="145" customWidth="1"/>
    <col min="14593" max="14593" width="5.7109375" style="145" customWidth="1"/>
    <col min="14594" max="14594" width="11.42578125" style="145" customWidth="1"/>
    <col min="14595" max="14845" width="9.140625" style="145"/>
    <col min="14846" max="14846" width="5" style="145" customWidth="1"/>
    <col min="14847" max="14847" width="10" style="145" customWidth="1"/>
    <col min="14848" max="14848" width="54.28515625" style="145" customWidth="1"/>
    <col min="14849" max="14849" width="5.7109375" style="145" customWidth="1"/>
    <col min="14850" max="14850" width="11.42578125" style="145" customWidth="1"/>
    <col min="14851" max="15101" width="9.140625" style="145"/>
    <col min="15102" max="15102" width="5" style="145" customWidth="1"/>
    <col min="15103" max="15103" width="10" style="145" customWidth="1"/>
    <col min="15104" max="15104" width="54.28515625" style="145" customWidth="1"/>
    <col min="15105" max="15105" width="5.7109375" style="145" customWidth="1"/>
    <col min="15106" max="15106" width="11.42578125" style="145" customWidth="1"/>
    <col min="15107" max="15357" width="9.140625" style="145"/>
    <col min="15358" max="15358" width="5" style="145" customWidth="1"/>
    <col min="15359" max="15359" width="10" style="145" customWidth="1"/>
    <col min="15360" max="15360" width="54.28515625" style="145" customWidth="1"/>
    <col min="15361" max="15361" width="5.7109375" style="145" customWidth="1"/>
    <col min="15362" max="15362" width="11.42578125" style="145" customWidth="1"/>
    <col min="15363" max="15613" width="9.140625" style="145"/>
    <col min="15614" max="15614" width="5" style="145" customWidth="1"/>
    <col min="15615" max="15615" width="10" style="145" customWidth="1"/>
    <col min="15616" max="15616" width="54.28515625" style="145" customWidth="1"/>
    <col min="15617" max="15617" width="5.7109375" style="145" customWidth="1"/>
    <col min="15618" max="15618" width="11.42578125" style="145" customWidth="1"/>
    <col min="15619" max="15869" width="9.140625" style="145"/>
    <col min="15870" max="15870" width="5" style="145" customWidth="1"/>
    <col min="15871" max="15871" width="10" style="145" customWidth="1"/>
    <col min="15872" max="15872" width="54.28515625" style="145" customWidth="1"/>
    <col min="15873" max="15873" width="5.7109375" style="145" customWidth="1"/>
    <col min="15874" max="15874" width="11.42578125" style="145" customWidth="1"/>
    <col min="15875" max="16125" width="9.140625" style="145"/>
    <col min="16126" max="16126" width="5" style="145" customWidth="1"/>
    <col min="16127" max="16127" width="10" style="145" customWidth="1"/>
    <col min="16128" max="16128" width="54.28515625" style="145" customWidth="1"/>
    <col min="16129" max="16129" width="5.7109375" style="145" customWidth="1"/>
    <col min="16130" max="16130" width="11.42578125" style="145" customWidth="1"/>
    <col min="16131" max="16384" width="9.140625" style="145"/>
  </cols>
  <sheetData>
    <row r="2" spans="1:18">
      <c r="A2" s="572"/>
      <c r="B2" s="572"/>
      <c r="C2" s="572"/>
      <c r="D2" s="572"/>
      <c r="E2" s="572"/>
    </row>
    <row r="3" spans="1:18" ht="23.25">
      <c r="A3" s="559" t="s">
        <v>809</v>
      </c>
      <c r="B3" s="559"/>
      <c r="C3" s="559"/>
      <c r="D3" s="559"/>
      <c r="E3" s="559"/>
      <c r="F3" s="575"/>
      <c r="G3" s="575"/>
    </row>
    <row r="4" spans="1:18" ht="28.5" customHeight="1">
      <c r="A4" s="576" t="s">
        <v>255</v>
      </c>
      <c r="B4" s="577"/>
      <c r="C4" s="577"/>
      <c r="D4" s="577"/>
      <c r="E4" s="577"/>
      <c r="F4" s="577"/>
      <c r="G4" s="577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</row>
    <row r="5" spans="1:18" ht="24.75" customHeight="1">
      <c r="A5" s="578" t="s">
        <v>822</v>
      </c>
      <c r="B5" s="579"/>
      <c r="C5" s="579"/>
      <c r="D5" s="579"/>
      <c r="E5" s="579"/>
      <c r="F5" s="579"/>
      <c r="G5" s="579"/>
      <c r="H5" s="150"/>
      <c r="I5" s="150"/>
      <c r="J5" s="150"/>
      <c r="K5" s="150"/>
      <c r="L5" s="150"/>
      <c r="M5" s="150"/>
      <c r="N5" s="150"/>
      <c r="O5" s="150"/>
      <c r="P5" s="150"/>
      <c r="Q5" s="151"/>
      <c r="R5" s="151"/>
    </row>
    <row r="6" spans="1:18" s="146" customFormat="1" ht="22.5">
      <c r="A6" s="178" t="s">
        <v>190</v>
      </c>
      <c r="B6" s="178" t="s">
        <v>45</v>
      </c>
      <c r="C6" s="178" t="s">
        <v>191</v>
      </c>
      <c r="D6" s="179" t="s">
        <v>4</v>
      </c>
      <c r="E6" s="161" t="s">
        <v>5</v>
      </c>
      <c r="F6" s="180" t="s">
        <v>213</v>
      </c>
      <c r="G6" s="180" t="s">
        <v>21</v>
      </c>
    </row>
    <row r="7" spans="1:18" s="146" customFormat="1">
      <c r="A7" s="181" t="s">
        <v>192</v>
      </c>
      <c r="B7" s="181" t="s">
        <v>193</v>
      </c>
      <c r="C7" s="181" t="s">
        <v>14</v>
      </c>
      <c r="D7" s="182" t="s">
        <v>194</v>
      </c>
      <c r="E7" s="183" t="s">
        <v>195</v>
      </c>
      <c r="F7" s="184">
        <v>6</v>
      </c>
      <c r="G7" s="184">
        <v>7</v>
      </c>
    </row>
    <row r="8" spans="1:18" s="146" customFormat="1" ht="15">
      <c r="A8" s="573" t="s">
        <v>226</v>
      </c>
      <c r="B8" s="574"/>
      <c r="C8" s="574"/>
      <c r="D8" s="574"/>
      <c r="E8" s="574"/>
      <c r="F8" s="574"/>
      <c r="G8" s="185">
        <f>SUM(G9:G17)</f>
        <v>0</v>
      </c>
    </row>
    <row r="9" spans="1:18" ht="22.5">
      <c r="A9" s="161" t="s">
        <v>33</v>
      </c>
      <c r="B9" s="161" t="s">
        <v>196</v>
      </c>
      <c r="C9" s="168" t="s">
        <v>197</v>
      </c>
      <c r="D9" s="161" t="s">
        <v>81</v>
      </c>
      <c r="E9" s="165">
        <v>0.22</v>
      </c>
      <c r="F9" s="166">
        <v>0</v>
      </c>
      <c r="G9" s="166">
        <f>ROUND(E9*F9,2)</f>
        <v>0</v>
      </c>
    </row>
    <row r="10" spans="1:18" ht="22.5">
      <c r="A10" s="161" t="s">
        <v>34</v>
      </c>
      <c r="B10" s="161" t="s">
        <v>391</v>
      </c>
      <c r="C10" s="168" t="s">
        <v>392</v>
      </c>
      <c r="D10" s="161" t="s">
        <v>198</v>
      </c>
      <c r="E10" s="165">
        <v>141.19</v>
      </c>
      <c r="F10" s="166">
        <v>0</v>
      </c>
      <c r="G10" s="166">
        <f>ROUND(E10*F10,2)</f>
        <v>0</v>
      </c>
    </row>
    <row r="11" spans="1:18" ht="25.5" customHeight="1">
      <c r="A11" s="186" t="s">
        <v>8</v>
      </c>
      <c r="B11" s="162" t="s">
        <v>63</v>
      </c>
      <c r="C11" s="163" t="s">
        <v>214</v>
      </c>
      <c r="D11" s="164" t="s">
        <v>198</v>
      </c>
      <c r="E11" s="169">
        <v>309.38</v>
      </c>
      <c r="F11" s="170">
        <v>0</v>
      </c>
      <c r="G11" s="170">
        <f>ROUND(E11*F11,2)</f>
        <v>0</v>
      </c>
    </row>
    <row r="12" spans="1:18" ht="22.5">
      <c r="A12" s="161" t="s">
        <v>28</v>
      </c>
      <c r="B12" s="171" t="s">
        <v>199</v>
      </c>
      <c r="C12" s="172" t="s">
        <v>393</v>
      </c>
      <c r="D12" s="167" t="s">
        <v>200</v>
      </c>
      <c r="E12" s="173">
        <v>822.7</v>
      </c>
      <c r="F12" s="166">
        <v>0</v>
      </c>
      <c r="G12" s="166">
        <f t="shared" ref="G12:G24" si="0">ROUND(E12*F12,2)</f>
        <v>0</v>
      </c>
    </row>
    <row r="13" spans="1:18" ht="22.5">
      <c r="A13" s="161" t="s">
        <v>29</v>
      </c>
      <c r="B13" s="171" t="s">
        <v>201</v>
      </c>
      <c r="C13" s="172" t="s">
        <v>202</v>
      </c>
      <c r="D13" s="167" t="s">
        <v>198</v>
      </c>
      <c r="E13" s="174">
        <v>38.78</v>
      </c>
      <c r="F13" s="166">
        <v>0</v>
      </c>
      <c r="G13" s="166">
        <f t="shared" si="0"/>
        <v>0</v>
      </c>
    </row>
    <row r="14" spans="1:18" ht="22.5">
      <c r="A14" s="161" t="s">
        <v>30</v>
      </c>
      <c r="B14" s="171" t="s">
        <v>203</v>
      </c>
      <c r="C14" s="172" t="s">
        <v>204</v>
      </c>
      <c r="D14" s="167" t="s">
        <v>198</v>
      </c>
      <c r="E14" s="174">
        <v>120.18</v>
      </c>
      <c r="F14" s="166">
        <v>0</v>
      </c>
      <c r="G14" s="166">
        <f t="shared" si="0"/>
        <v>0</v>
      </c>
    </row>
    <row r="15" spans="1:18" ht="33.75">
      <c r="A15" s="161" t="s">
        <v>31</v>
      </c>
      <c r="B15" s="171" t="s">
        <v>63</v>
      </c>
      <c r="C15" s="172" t="s">
        <v>394</v>
      </c>
      <c r="D15" s="167" t="s">
        <v>238</v>
      </c>
      <c r="E15" s="174">
        <v>100</v>
      </c>
      <c r="F15" s="166">
        <v>0</v>
      </c>
      <c r="G15" s="166">
        <f t="shared" si="0"/>
        <v>0</v>
      </c>
    </row>
    <row r="16" spans="1:18" ht="22.5">
      <c r="A16" s="161" t="s">
        <v>35</v>
      </c>
      <c r="B16" s="171" t="s">
        <v>395</v>
      </c>
      <c r="C16" s="172" t="s">
        <v>396</v>
      </c>
      <c r="D16" s="167" t="s">
        <v>198</v>
      </c>
      <c r="E16" s="174">
        <v>94.78</v>
      </c>
      <c r="F16" s="166">
        <v>0</v>
      </c>
      <c r="G16" s="166">
        <f t="shared" ref="G16" si="1">ROUND(E16*F16,2)</f>
        <v>0</v>
      </c>
    </row>
    <row r="17" spans="1:9" ht="26.25" customHeight="1">
      <c r="A17" s="161" t="s">
        <v>32</v>
      </c>
      <c r="B17" s="171" t="s">
        <v>63</v>
      </c>
      <c r="C17" s="172" t="s">
        <v>215</v>
      </c>
      <c r="D17" s="167" t="s">
        <v>198</v>
      </c>
      <c r="E17" s="174">
        <v>168.59</v>
      </c>
      <c r="F17" s="166">
        <v>0</v>
      </c>
      <c r="G17" s="166">
        <f t="shared" si="0"/>
        <v>0</v>
      </c>
    </row>
    <row r="18" spans="1:9" ht="26.25" customHeight="1">
      <c r="A18" s="573" t="s">
        <v>412</v>
      </c>
      <c r="B18" s="574"/>
      <c r="C18" s="574"/>
      <c r="D18" s="574"/>
      <c r="E18" s="574"/>
      <c r="F18" s="574"/>
      <c r="G18" s="187">
        <f>SUM(G19:G29)</f>
        <v>0</v>
      </c>
    </row>
    <row r="19" spans="1:9" ht="22.5">
      <c r="A19" s="161" t="s">
        <v>36</v>
      </c>
      <c r="B19" s="171" t="s">
        <v>417</v>
      </c>
      <c r="C19" s="172" t="s">
        <v>418</v>
      </c>
      <c r="D19" s="167" t="s">
        <v>200</v>
      </c>
      <c r="E19" s="174">
        <v>139.75</v>
      </c>
      <c r="F19" s="166">
        <v>0</v>
      </c>
      <c r="G19" s="166">
        <f t="shared" si="0"/>
        <v>0</v>
      </c>
    </row>
    <row r="20" spans="1:9" ht="22.5">
      <c r="A20" s="161" t="s">
        <v>37</v>
      </c>
      <c r="B20" s="171" t="s">
        <v>419</v>
      </c>
      <c r="C20" s="172" t="s">
        <v>420</v>
      </c>
      <c r="D20" s="167" t="s">
        <v>200</v>
      </c>
      <c r="E20" s="174">
        <v>139.75</v>
      </c>
      <c r="F20" s="166">
        <v>0</v>
      </c>
      <c r="G20" s="166">
        <f t="shared" ref="G20" si="2">ROUND(E20*F20,2)</f>
        <v>0</v>
      </c>
    </row>
    <row r="21" spans="1:9" ht="22.5">
      <c r="A21" s="161" t="s">
        <v>42</v>
      </c>
      <c r="B21" s="171" t="s">
        <v>88</v>
      </c>
      <c r="C21" s="172" t="s">
        <v>205</v>
      </c>
      <c r="D21" s="167" t="s">
        <v>200</v>
      </c>
      <c r="E21" s="174">
        <v>139.75</v>
      </c>
      <c r="F21" s="166">
        <v>0</v>
      </c>
      <c r="G21" s="166">
        <f t="shared" si="0"/>
        <v>0</v>
      </c>
    </row>
    <row r="22" spans="1:9" ht="22.5">
      <c r="A22" s="161" t="s">
        <v>43</v>
      </c>
      <c r="B22" s="171" t="s">
        <v>89</v>
      </c>
      <c r="C22" s="172" t="s">
        <v>416</v>
      </c>
      <c r="D22" s="167" t="s">
        <v>200</v>
      </c>
      <c r="E22" s="174">
        <v>139.5</v>
      </c>
      <c r="F22" s="166">
        <v>0</v>
      </c>
      <c r="G22" s="166">
        <f t="shared" si="0"/>
        <v>0</v>
      </c>
    </row>
    <row r="23" spans="1:9" ht="22.5">
      <c r="A23" s="161" t="s">
        <v>38</v>
      </c>
      <c r="B23" s="171" t="s">
        <v>415</v>
      </c>
      <c r="C23" s="172" t="s">
        <v>216</v>
      </c>
      <c r="D23" s="167" t="s">
        <v>198</v>
      </c>
      <c r="E23" s="174">
        <v>48.91</v>
      </c>
      <c r="F23" s="166">
        <v>0</v>
      </c>
      <c r="G23" s="166">
        <f t="shared" si="0"/>
        <v>0</v>
      </c>
    </row>
    <row r="24" spans="1:9" ht="22.5">
      <c r="A24" s="161" t="s">
        <v>39</v>
      </c>
      <c r="B24" s="171" t="s">
        <v>414</v>
      </c>
      <c r="C24" s="172" t="s">
        <v>739</v>
      </c>
      <c r="D24" s="167" t="s">
        <v>200</v>
      </c>
      <c r="E24" s="174">
        <v>139.75</v>
      </c>
      <c r="F24" s="166">
        <v>0</v>
      </c>
      <c r="G24" s="166">
        <f t="shared" si="0"/>
        <v>0</v>
      </c>
    </row>
    <row r="25" spans="1:9" ht="22.5">
      <c r="A25" s="161" t="s">
        <v>44</v>
      </c>
      <c r="B25" s="171" t="s">
        <v>90</v>
      </c>
      <c r="C25" s="172" t="s">
        <v>206</v>
      </c>
      <c r="D25" s="167" t="s">
        <v>200</v>
      </c>
      <c r="E25" s="174">
        <v>139.75</v>
      </c>
      <c r="F25" s="166">
        <v>0</v>
      </c>
      <c r="G25" s="166">
        <f t="shared" ref="G25:G43" si="3">ROUND(E25*F25,2)</f>
        <v>0</v>
      </c>
    </row>
    <row r="26" spans="1:9" ht="22.5">
      <c r="A26" s="161" t="s">
        <v>64</v>
      </c>
      <c r="B26" s="171" t="s">
        <v>207</v>
      </c>
      <c r="C26" s="172" t="s">
        <v>413</v>
      </c>
      <c r="D26" s="167" t="s">
        <v>200</v>
      </c>
      <c r="E26" s="174">
        <v>139.75</v>
      </c>
      <c r="F26" s="166">
        <v>0</v>
      </c>
      <c r="G26" s="166">
        <f t="shared" si="3"/>
        <v>0</v>
      </c>
    </row>
    <row r="27" spans="1:9" ht="22.5">
      <c r="A27" s="161" t="s">
        <v>66</v>
      </c>
      <c r="B27" s="171" t="s">
        <v>91</v>
      </c>
      <c r="C27" s="172" t="s">
        <v>92</v>
      </c>
      <c r="D27" s="167" t="s">
        <v>200</v>
      </c>
      <c r="E27" s="174">
        <v>139.75</v>
      </c>
      <c r="F27" s="166">
        <v>0</v>
      </c>
      <c r="G27" s="166">
        <f t="shared" si="3"/>
        <v>0</v>
      </c>
    </row>
    <row r="28" spans="1:9" ht="22.5">
      <c r="A28" s="161" t="s">
        <v>67</v>
      </c>
      <c r="B28" s="171" t="s">
        <v>93</v>
      </c>
      <c r="C28" s="172" t="s">
        <v>208</v>
      </c>
      <c r="D28" s="167" t="s">
        <v>200</v>
      </c>
      <c r="E28" s="174">
        <v>139.75</v>
      </c>
      <c r="F28" s="166">
        <v>0</v>
      </c>
      <c r="G28" s="166">
        <f t="shared" si="3"/>
        <v>0</v>
      </c>
    </row>
    <row r="29" spans="1:9" ht="33.75">
      <c r="A29" s="161" t="s">
        <v>68</v>
      </c>
      <c r="B29" s="171" t="s">
        <v>94</v>
      </c>
      <c r="C29" s="172" t="s">
        <v>217</v>
      </c>
      <c r="D29" s="167" t="s">
        <v>200</v>
      </c>
      <c r="E29" s="174">
        <v>139.75</v>
      </c>
      <c r="F29" s="177">
        <v>0</v>
      </c>
      <c r="G29" s="177">
        <f t="shared" si="3"/>
        <v>0</v>
      </c>
    </row>
    <row r="30" spans="1:9" s="146" customFormat="1" ht="15">
      <c r="A30" s="573" t="s">
        <v>227</v>
      </c>
      <c r="B30" s="574"/>
      <c r="C30" s="574"/>
      <c r="D30" s="574"/>
      <c r="E30" s="574"/>
      <c r="F30" s="574"/>
      <c r="G30" s="187">
        <f>SUM(G31:G43)</f>
        <v>0</v>
      </c>
    </row>
    <row r="31" spans="1:9" s="146" customFormat="1" ht="22.5">
      <c r="A31" s="161" t="s">
        <v>69</v>
      </c>
      <c r="B31" s="176" t="s">
        <v>397</v>
      </c>
      <c r="C31" s="176" t="s">
        <v>398</v>
      </c>
      <c r="D31" s="488" t="s">
        <v>79</v>
      </c>
      <c r="E31" s="176">
        <v>24</v>
      </c>
      <c r="F31" s="176">
        <v>0</v>
      </c>
      <c r="G31" s="166">
        <f t="shared" si="3"/>
        <v>0</v>
      </c>
      <c r="H31" s="175"/>
      <c r="I31" s="175"/>
    </row>
    <row r="32" spans="1:9" ht="22.5">
      <c r="A32" s="161" t="s">
        <v>70</v>
      </c>
      <c r="B32" s="171" t="s">
        <v>210</v>
      </c>
      <c r="C32" s="172" t="s">
        <v>211</v>
      </c>
      <c r="D32" s="167" t="s">
        <v>140</v>
      </c>
      <c r="E32" s="174">
        <v>1</v>
      </c>
      <c r="F32" s="166">
        <v>0</v>
      </c>
      <c r="G32" s="166">
        <f t="shared" si="3"/>
        <v>0</v>
      </c>
    </row>
    <row r="33" spans="1:9" ht="33.75">
      <c r="A33" s="161" t="s">
        <v>71</v>
      </c>
      <c r="B33" s="171" t="s">
        <v>74</v>
      </c>
      <c r="C33" s="172" t="s">
        <v>399</v>
      </c>
      <c r="D33" s="167" t="s">
        <v>209</v>
      </c>
      <c r="E33" s="174">
        <v>-2</v>
      </c>
      <c r="F33" s="166">
        <v>0</v>
      </c>
      <c r="G33" s="166">
        <f t="shared" si="3"/>
        <v>0</v>
      </c>
    </row>
    <row r="34" spans="1:9" ht="33.75">
      <c r="A34" s="161" t="s">
        <v>72</v>
      </c>
      <c r="B34" s="171" t="s">
        <v>76</v>
      </c>
      <c r="C34" s="172" t="s">
        <v>212</v>
      </c>
      <c r="D34" s="167" t="s">
        <v>140</v>
      </c>
      <c r="E34" s="174">
        <v>25</v>
      </c>
      <c r="F34" s="166">
        <v>0</v>
      </c>
      <c r="G34" s="166">
        <f t="shared" si="3"/>
        <v>0</v>
      </c>
    </row>
    <row r="35" spans="1:9" ht="22.5">
      <c r="A35" s="188"/>
      <c r="B35" s="171" t="s">
        <v>736</v>
      </c>
      <c r="C35" s="172" t="s">
        <v>737</v>
      </c>
      <c r="D35" s="167" t="s">
        <v>18</v>
      </c>
      <c r="E35" s="174">
        <v>69</v>
      </c>
      <c r="F35" s="177">
        <v>0</v>
      </c>
      <c r="G35" s="177">
        <f t="shared" si="3"/>
        <v>0</v>
      </c>
    </row>
    <row r="36" spans="1:9" ht="22.5">
      <c r="A36" s="188" t="s">
        <v>73</v>
      </c>
      <c r="B36" s="171" t="s">
        <v>99</v>
      </c>
      <c r="C36" s="172" t="s">
        <v>400</v>
      </c>
      <c r="D36" s="167" t="s">
        <v>18</v>
      </c>
      <c r="E36" s="174">
        <v>168.5</v>
      </c>
      <c r="F36" s="177">
        <v>0</v>
      </c>
      <c r="G36" s="177">
        <f t="shared" si="3"/>
        <v>0</v>
      </c>
    </row>
    <row r="37" spans="1:9" ht="22.5">
      <c r="A37" s="161" t="s">
        <v>75</v>
      </c>
      <c r="B37" s="161" t="s">
        <v>401</v>
      </c>
      <c r="C37" s="168" t="s">
        <v>402</v>
      </c>
      <c r="D37" s="161" t="s">
        <v>18</v>
      </c>
      <c r="E37" s="165">
        <v>49</v>
      </c>
      <c r="F37" s="166">
        <v>0</v>
      </c>
      <c r="G37" s="166">
        <f t="shared" ref="G37:G38" si="4">ROUND(E37*F37,2)</f>
        <v>0</v>
      </c>
    </row>
    <row r="38" spans="1:9" ht="22.5">
      <c r="A38" s="161" t="s">
        <v>218</v>
      </c>
      <c r="B38" s="161" t="s">
        <v>403</v>
      </c>
      <c r="C38" s="168" t="s">
        <v>738</v>
      </c>
      <c r="D38" s="161" t="s">
        <v>140</v>
      </c>
      <c r="E38" s="165">
        <v>4</v>
      </c>
      <c r="F38" s="166">
        <v>0</v>
      </c>
      <c r="G38" s="166">
        <f t="shared" si="4"/>
        <v>0</v>
      </c>
    </row>
    <row r="39" spans="1:9" ht="22.5">
      <c r="A39" s="161" t="s">
        <v>219</v>
      </c>
      <c r="B39" s="161" t="s">
        <v>404</v>
      </c>
      <c r="C39" s="168" t="s">
        <v>405</v>
      </c>
      <c r="D39" s="161" t="s">
        <v>140</v>
      </c>
      <c r="E39" s="165">
        <v>8</v>
      </c>
      <c r="F39" s="166">
        <v>0</v>
      </c>
      <c r="G39" s="166">
        <f t="shared" ref="G39" si="5">ROUND(E39*F39,2)</f>
        <v>0</v>
      </c>
    </row>
    <row r="40" spans="1:9" ht="22.5">
      <c r="A40" s="161" t="s">
        <v>220</v>
      </c>
      <c r="B40" s="161" t="s">
        <v>406</v>
      </c>
      <c r="C40" s="168" t="s">
        <v>408</v>
      </c>
      <c r="D40" s="161" t="s">
        <v>140</v>
      </c>
      <c r="E40" s="165">
        <v>6</v>
      </c>
      <c r="F40" s="166">
        <v>0</v>
      </c>
      <c r="G40" s="166">
        <f t="shared" ref="G40:G41" si="6">ROUND(E40*F40,2)</f>
        <v>0</v>
      </c>
    </row>
    <row r="41" spans="1:9" ht="22.5">
      <c r="A41" s="161" t="s">
        <v>221</v>
      </c>
      <c r="B41" s="161" t="s">
        <v>407</v>
      </c>
      <c r="C41" s="168" t="s">
        <v>409</v>
      </c>
      <c r="D41" s="161" t="s">
        <v>140</v>
      </c>
      <c r="E41" s="165">
        <v>6</v>
      </c>
      <c r="F41" s="166">
        <v>0</v>
      </c>
      <c r="G41" s="166">
        <f t="shared" si="6"/>
        <v>0</v>
      </c>
    </row>
    <row r="42" spans="1:9" ht="22.5">
      <c r="A42" s="188" t="s">
        <v>222</v>
      </c>
      <c r="B42" s="171" t="s">
        <v>410</v>
      </c>
      <c r="C42" s="172" t="s">
        <v>411</v>
      </c>
      <c r="D42" s="167" t="s">
        <v>18</v>
      </c>
      <c r="E42" s="174">
        <v>49</v>
      </c>
      <c r="F42" s="177">
        <v>0</v>
      </c>
      <c r="G42" s="177">
        <f t="shared" ref="G42" si="7">ROUND(E42*F42,2)</f>
        <v>0</v>
      </c>
    </row>
    <row r="43" spans="1:9" ht="22.5">
      <c r="A43" s="161" t="s">
        <v>223</v>
      </c>
      <c r="B43" s="161" t="s">
        <v>239</v>
      </c>
      <c r="C43" s="168" t="s">
        <v>77</v>
      </c>
      <c r="D43" s="161" t="s">
        <v>18</v>
      </c>
      <c r="E43" s="165">
        <v>168.5</v>
      </c>
      <c r="F43" s="166">
        <v>0</v>
      </c>
      <c r="G43" s="166">
        <f t="shared" si="3"/>
        <v>0</v>
      </c>
      <c r="I43" s="148"/>
    </row>
    <row r="44" spans="1:9">
      <c r="A44" s="189"/>
      <c r="B44" s="189"/>
      <c r="C44" s="189"/>
      <c r="D44" s="189"/>
      <c r="E44" s="189"/>
      <c r="F44" s="190"/>
      <c r="G44" s="190"/>
    </row>
    <row r="45" spans="1:9">
      <c r="A45" s="189"/>
      <c r="B45" s="189"/>
      <c r="C45" s="570" t="s">
        <v>224</v>
      </c>
      <c r="D45" s="571"/>
      <c r="E45" s="571"/>
      <c r="F45" s="571"/>
      <c r="G45" s="191">
        <f>G8+G18+G30</f>
        <v>0</v>
      </c>
    </row>
    <row r="46" spans="1:9">
      <c r="A46" s="189"/>
      <c r="B46" s="189"/>
      <c r="C46" s="570" t="s">
        <v>51</v>
      </c>
      <c r="D46" s="571"/>
      <c r="E46" s="571"/>
      <c r="F46" s="571"/>
      <c r="G46" s="191">
        <f>ROUND(0.23*G45,2)</f>
        <v>0</v>
      </c>
    </row>
    <row r="47" spans="1:9">
      <c r="A47" s="189"/>
      <c r="B47" s="189"/>
      <c r="C47" s="570" t="s">
        <v>225</v>
      </c>
      <c r="D47" s="571"/>
      <c r="E47" s="571"/>
      <c r="F47" s="571"/>
      <c r="G47" s="191">
        <f>G45+G46</f>
        <v>0</v>
      </c>
    </row>
    <row r="48" spans="1:9">
      <c r="A48" s="189"/>
      <c r="B48" s="189"/>
      <c r="C48" s="189"/>
      <c r="D48" s="189"/>
      <c r="E48" s="189"/>
      <c r="F48" s="190"/>
      <c r="G48" s="190"/>
    </row>
    <row r="56" spans="3:7">
      <c r="C56" s="153" t="s">
        <v>244</v>
      </c>
      <c r="D56" s="568" t="s">
        <v>245</v>
      </c>
      <c r="E56" s="569"/>
      <c r="F56" s="569"/>
      <c r="G56" s="569"/>
    </row>
    <row r="57" spans="3:7">
      <c r="C57" s="153" t="s">
        <v>52</v>
      </c>
      <c r="D57" s="568" t="s">
        <v>53</v>
      </c>
      <c r="E57" s="569"/>
      <c r="F57" s="569"/>
      <c r="G57" s="569"/>
    </row>
  </sheetData>
  <mergeCells count="12">
    <mergeCell ref="A2:E2"/>
    <mergeCell ref="A8:F8"/>
    <mergeCell ref="A3:G3"/>
    <mergeCell ref="A4:G4"/>
    <mergeCell ref="A30:F30"/>
    <mergeCell ref="A5:G5"/>
    <mergeCell ref="A18:F18"/>
    <mergeCell ref="D56:G56"/>
    <mergeCell ref="D57:G57"/>
    <mergeCell ref="C45:F45"/>
    <mergeCell ref="C46:F46"/>
    <mergeCell ref="C47:F47"/>
  </mergeCells>
  <printOptions horizontalCentered="1"/>
  <pageMargins left="0.78740157480314965" right="0.78740157480314965" top="0.39370078740157483" bottom="0.39370078740157483" header="0.19685039370078741" footer="0.19685039370078741"/>
  <pageSetup paperSize="9" scale="83" firstPageNumber="4294967295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30"/>
  <sheetViews>
    <sheetView zoomScale="106" zoomScaleNormal="106" workbookViewId="0">
      <selection activeCell="I15" sqref="I15"/>
    </sheetView>
  </sheetViews>
  <sheetFormatPr defaultRowHeight="12.75"/>
  <cols>
    <col min="1" max="1" width="4.42578125" style="2" customWidth="1"/>
    <col min="2" max="2" width="10" style="2" customWidth="1"/>
    <col min="3" max="3" width="38.140625" style="2" customWidth="1"/>
    <col min="4" max="4" width="7" style="2" customWidth="1"/>
    <col min="5" max="6" width="9.140625" style="2"/>
    <col min="7" max="7" width="9.85546875" style="2" bestFit="1" customWidth="1"/>
    <col min="8" max="16384" width="9.140625" style="2"/>
  </cols>
  <sheetData>
    <row r="1" spans="1:16" ht="12.75" customHeight="1">
      <c r="A1" s="580"/>
      <c r="B1" s="580"/>
      <c r="C1" s="580"/>
      <c r="D1" s="580"/>
      <c r="E1" s="580"/>
      <c r="F1" s="580"/>
      <c r="G1" s="580"/>
    </row>
    <row r="2" spans="1:16" ht="7.5" customHeight="1">
      <c r="A2" s="580"/>
      <c r="B2" s="580"/>
      <c r="C2" s="580"/>
      <c r="D2" s="580"/>
      <c r="E2" s="580"/>
      <c r="F2" s="580"/>
      <c r="G2" s="580"/>
    </row>
    <row r="3" spans="1:16" ht="54" customHeight="1">
      <c r="A3" s="559" t="s">
        <v>809</v>
      </c>
      <c r="B3" s="585"/>
      <c r="C3" s="585"/>
      <c r="D3" s="585"/>
      <c r="E3" s="585"/>
      <c r="F3" s="585"/>
      <c r="G3" s="585"/>
      <c r="H3" s="60"/>
      <c r="I3" s="60"/>
      <c r="J3" s="60"/>
      <c r="K3" s="60"/>
      <c r="L3" s="60"/>
    </row>
    <row r="4" spans="1:16" ht="33.75" customHeight="1">
      <c r="A4" s="586" t="s">
        <v>255</v>
      </c>
      <c r="B4" s="586"/>
      <c r="C4" s="586"/>
      <c r="D4" s="586"/>
      <c r="E4" s="586"/>
      <c r="F4" s="586"/>
      <c r="G4" s="586"/>
      <c r="H4" s="60"/>
      <c r="I4" s="60"/>
      <c r="J4" s="60"/>
      <c r="K4" s="60"/>
      <c r="L4" s="60"/>
    </row>
    <row r="5" spans="1:16" ht="18" customHeight="1">
      <c r="A5" s="581" t="s">
        <v>346</v>
      </c>
      <c r="B5" s="582"/>
      <c r="C5" s="582"/>
      <c r="D5" s="582"/>
      <c r="E5" s="582"/>
      <c r="F5" s="582"/>
      <c r="G5" s="582"/>
    </row>
    <row r="6" spans="1:16" ht="6.75" customHeight="1">
      <c r="C6" s="3"/>
    </row>
    <row r="7" spans="1:16">
      <c r="A7" s="583" t="s">
        <v>15</v>
      </c>
      <c r="B7" s="583" t="s">
        <v>45</v>
      </c>
      <c r="C7" s="584" t="s">
        <v>19</v>
      </c>
      <c r="D7" s="583" t="s">
        <v>46</v>
      </c>
      <c r="E7" s="583" t="s">
        <v>5</v>
      </c>
      <c r="F7" s="583" t="s">
        <v>47</v>
      </c>
      <c r="G7" s="583" t="s">
        <v>21</v>
      </c>
    </row>
    <row r="8" spans="1:16">
      <c r="A8" s="583"/>
      <c r="B8" s="583"/>
      <c r="C8" s="584"/>
      <c r="D8" s="583"/>
      <c r="E8" s="583"/>
      <c r="F8" s="583"/>
      <c r="G8" s="583"/>
    </row>
    <row r="9" spans="1:16">
      <c r="A9" s="583"/>
      <c r="B9" s="583"/>
      <c r="C9" s="584"/>
      <c r="D9" s="583"/>
      <c r="E9" s="583"/>
      <c r="F9" s="583"/>
      <c r="G9" s="583"/>
    </row>
    <row r="10" spans="1:16" ht="9.75" customHeight="1">
      <c r="A10" s="149">
        <v>1</v>
      </c>
      <c r="B10" s="149">
        <v>2</v>
      </c>
      <c r="C10" s="149">
        <v>3</v>
      </c>
      <c r="D10" s="149">
        <v>4</v>
      </c>
      <c r="E10" s="149">
        <v>5</v>
      </c>
      <c r="F10" s="149">
        <v>6</v>
      </c>
      <c r="G10" s="149">
        <v>7</v>
      </c>
    </row>
    <row r="11" spans="1:16" ht="48">
      <c r="A11" s="12" t="s">
        <v>33</v>
      </c>
      <c r="B11" s="5" t="s">
        <v>347</v>
      </c>
      <c r="C11" s="5" t="s">
        <v>348</v>
      </c>
      <c r="D11" s="4" t="s">
        <v>0</v>
      </c>
      <c r="E11" s="5">
        <v>7</v>
      </c>
      <c r="F11" s="13">
        <v>0</v>
      </c>
      <c r="G11" s="5">
        <f>ROUND(E11*F11,2)</f>
        <v>0</v>
      </c>
      <c r="H11" s="3"/>
      <c r="P11" s="6"/>
    </row>
    <row r="12" spans="1:16" ht="24">
      <c r="A12" s="12" t="s">
        <v>34</v>
      </c>
      <c r="B12" s="5" t="s">
        <v>349</v>
      </c>
      <c r="C12" s="5" t="s">
        <v>350</v>
      </c>
      <c r="D12" s="4" t="s">
        <v>18</v>
      </c>
      <c r="E12" s="5">
        <v>25</v>
      </c>
      <c r="F12" s="13">
        <v>0</v>
      </c>
      <c r="G12" s="5">
        <f t="shared" ref="G12" si="0">ROUND(E12*F12,2)</f>
        <v>0</v>
      </c>
      <c r="H12" s="3"/>
    </row>
    <row r="13" spans="1:16" ht="24">
      <c r="A13" s="12" t="s">
        <v>8</v>
      </c>
      <c r="B13" s="5" t="s">
        <v>351</v>
      </c>
      <c r="C13" s="5" t="s">
        <v>352</v>
      </c>
      <c r="D13" s="4" t="s">
        <v>0</v>
      </c>
      <c r="E13" s="5">
        <v>11</v>
      </c>
      <c r="F13" s="13">
        <v>0</v>
      </c>
      <c r="G13" s="5">
        <f t="shared" ref="G13:G15" si="1">ROUND(E13*F13,2)</f>
        <v>0</v>
      </c>
      <c r="P13" s="6"/>
    </row>
    <row r="14" spans="1:16" ht="24">
      <c r="A14" s="12" t="s">
        <v>28</v>
      </c>
      <c r="B14" s="5" t="s">
        <v>353</v>
      </c>
      <c r="C14" s="5" t="s">
        <v>354</v>
      </c>
      <c r="D14" s="4" t="s">
        <v>0</v>
      </c>
      <c r="E14" s="5">
        <v>11</v>
      </c>
      <c r="F14" s="13">
        <v>0</v>
      </c>
      <c r="G14" s="5">
        <f t="shared" ref="G14" si="2">ROUND(E14*F14,2)</f>
        <v>0</v>
      </c>
    </row>
    <row r="15" spans="1:16" ht="24">
      <c r="A15" s="12" t="s">
        <v>29</v>
      </c>
      <c r="B15" s="5" t="s">
        <v>355</v>
      </c>
      <c r="C15" s="5" t="s">
        <v>707</v>
      </c>
      <c r="D15" s="4" t="s">
        <v>0</v>
      </c>
      <c r="E15" s="5">
        <v>11</v>
      </c>
      <c r="F15" s="13">
        <v>0</v>
      </c>
      <c r="G15" s="5">
        <f t="shared" si="1"/>
        <v>0</v>
      </c>
    </row>
    <row r="16" spans="1:16" ht="6.75" customHeight="1">
      <c r="A16" s="61"/>
      <c r="B16" s="61"/>
      <c r="C16" s="61"/>
      <c r="D16" s="61"/>
      <c r="E16" s="61"/>
      <c r="F16" s="61"/>
      <c r="G16" s="61"/>
    </row>
    <row r="17" spans="1:9">
      <c r="A17" s="9"/>
      <c r="B17" s="9"/>
      <c r="C17" s="9"/>
      <c r="D17" s="590" t="s">
        <v>22</v>
      </c>
      <c r="E17" s="590"/>
      <c r="F17" s="590"/>
      <c r="G17" s="5">
        <f>SUM(G11:G15)</f>
        <v>0</v>
      </c>
      <c r="H17" s="6"/>
    </row>
    <row r="18" spans="1:9">
      <c r="A18" s="9"/>
      <c r="B18" s="9"/>
      <c r="C18" s="9"/>
      <c r="D18" s="590" t="s">
        <v>24</v>
      </c>
      <c r="E18" s="590"/>
      <c r="F18" s="590"/>
      <c r="G18" s="5">
        <f>ROUND(0.23*G17,2)</f>
        <v>0</v>
      </c>
    </row>
    <row r="19" spans="1:9">
      <c r="A19" s="9"/>
      <c r="B19" s="9"/>
      <c r="C19" s="9"/>
      <c r="D19" s="590" t="s">
        <v>23</v>
      </c>
      <c r="E19" s="590"/>
      <c r="F19" s="590"/>
      <c r="G19" s="5">
        <f>G17+G18</f>
        <v>0</v>
      </c>
    </row>
    <row r="20" spans="1:9">
      <c r="A20" s="11"/>
      <c r="B20" s="11"/>
      <c r="C20" s="10"/>
      <c r="D20" s="10"/>
      <c r="E20" s="10"/>
      <c r="F20" s="10"/>
      <c r="G20" s="11"/>
    </row>
    <row r="21" spans="1:9">
      <c r="A21" s="11"/>
      <c r="B21" s="11"/>
      <c r="C21" s="11"/>
      <c r="D21" s="589"/>
      <c r="E21" s="589"/>
      <c r="F21" s="589"/>
      <c r="G21" s="589"/>
    </row>
    <row r="22" spans="1:9">
      <c r="A22" s="11"/>
      <c r="B22" s="11"/>
      <c r="C22" s="11"/>
      <c r="D22" s="11"/>
      <c r="E22" s="11"/>
      <c r="F22" s="11"/>
      <c r="G22" s="11"/>
    </row>
    <row r="23" spans="1:9" ht="12.75" customHeight="1">
      <c r="A23" s="11"/>
      <c r="B23" s="11"/>
      <c r="C23" s="11"/>
      <c r="D23" s="588"/>
      <c r="E23" s="588"/>
      <c r="F23" s="588"/>
      <c r="G23" s="588"/>
    </row>
    <row r="24" spans="1:9">
      <c r="A24" s="11"/>
      <c r="B24" s="11"/>
      <c r="C24" s="7" t="s">
        <v>80</v>
      </c>
      <c r="D24" s="588" t="s">
        <v>54</v>
      </c>
      <c r="E24" s="588"/>
      <c r="F24" s="588"/>
      <c r="G24" s="588"/>
    </row>
    <row r="25" spans="1:9">
      <c r="A25" s="8"/>
      <c r="B25" s="8"/>
      <c r="C25" s="10" t="s">
        <v>52</v>
      </c>
      <c r="D25" s="587" t="s">
        <v>53</v>
      </c>
      <c r="E25" s="587"/>
      <c r="F25" s="587"/>
      <c r="G25" s="587"/>
      <c r="I25" s="6"/>
    </row>
    <row r="26" spans="1:9">
      <c r="A26" s="8"/>
      <c r="B26" s="8"/>
      <c r="C26" s="8"/>
      <c r="D26" s="588"/>
      <c r="E26" s="588"/>
      <c r="F26" s="588"/>
      <c r="G26" s="588"/>
    </row>
    <row r="27" spans="1:9">
      <c r="D27" s="588"/>
      <c r="E27" s="588"/>
      <c r="F27" s="588"/>
      <c r="G27" s="588"/>
    </row>
    <row r="28" spans="1:9">
      <c r="D28" s="588"/>
      <c r="E28" s="588"/>
      <c r="F28" s="588"/>
      <c r="G28" s="588"/>
    </row>
    <row r="29" spans="1:9">
      <c r="D29" s="588"/>
      <c r="E29" s="588"/>
      <c r="F29" s="588"/>
      <c r="G29" s="588"/>
    </row>
    <row r="30" spans="1:9">
      <c r="D30" s="587"/>
      <c r="E30" s="587"/>
      <c r="F30" s="587"/>
      <c r="G30" s="587"/>
    </row>
  </sheetData>
  <mergeCells count="23">
    <mergeCell ref="D21:G21"/>
    <mergeCell ref="D17:F17"/>
    <mergeCell ref="D18:F18"/>
    <mergeCell ref="D19:F19"/>
    <mergeCell ref="D29:G29"/>
    <mergeCell ref="D30:G30"/>
    <mergeCell ref="D23:G23"/>
    <mergeCell ref="D24:G24"/>
    <mergeCell ref="D25:G25"/>
    <mergeCell ref="D26:G26"/>
    <mergeCell ref="D27:G27"/>
    <mergeCell ref="D28:G28"/>
    <mergeCell ref="A1:G2"/>
    <mergeCell ref="A5:G5"/>
    <mergeCell ref="A7:A9"/>
    <mergeCell ref="B7:B9"/>
    <mergeCell ref="C7:C9"/>
    <mergeCell ref="D7:D9"/>
    <mergeCell ref="E7:E9"/>
    <mergeCell ref="F7:F9"/>
    <mergeCell ref="G7:G9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9"/>
  <sheetViews>
    <sheetView topLeftCell="A28" zoomScale="106" zoomScaleNormal="106" workbookViewId="0">
      <selection activeCell="I36" sqref="I36"/>
    </sheetView>
  </sheetViews>
  <sheetFormatPr defaultRowHeight="12.75"/>
  <cols>
    <col min="1" max="1" width="4.42578125" style="2" customWidth="1"/>
    <col min="2" max="2" width="10" style="2" customWidth="1"/>
    <col min="3" max="3" width="38.140625" style="2" customWidth="1"/>
    <col min="4" max="4" width="7" style="2" customWidth="1"/>
    <col min="5" max="6" width="9.140625" style="2"/>
    <col min="7" max="7" width="9.85546875" style="2" bestFit="1" customWidth="1"/>
    <col min="8" max="16384" width="9.140625" style="2"/>
  </cols>
  <sheetData>
    <row r="1" spans="1:11" ht="12.75" customHeight="1">
      <c r="A1" s="591" t="s">
        <v>809</v>
      </c>
      <c r="B1" s="591"/>
      <c r="C1" s="591"/>
      <c r="D1" s="591"/>
      <c r="E1" s="591"/>
      <c r="F1" s="591"/>
      <c r="G1" s="591"/>
    </row>
    <row r="2" spans="1:11" ht="7.5" customHeight="1">
      <c r="A2" s="591"/>
      <c r="B2" s="591"/>
      <c r="C2" s="591"/>
      <c r="D2" s="591"/>
      <c r="E2" s="591"/>
      <c r="F2" s="591"/>
      <c r="G2" s="591"/>
    </row>
    <row r="3" spans="1:11" ht="50.25" customHeight="1">
      <c r="A3" s="576" t="s">
        <v>823</v>
      </c>
      <c r="B3" s="577"/>
      <c r="C3" s="577"/>
      <c r="D3" s="577"/>
      <c r="E3" s="577"/>
      <c r="F3" s="577"/>
      <c r="G3" s="577"/>
      <c r="H3" s="60"/>
      <c r="I3" s="60"/>
    </row>
    <row r="4" spans="1:11" ht="18" customHeight="1">
      <c r="A4" s="592" t="s">
        <v>356</v>
      </c>
      <c r="B4" s="593"/>
      <c r="C4" s="593"/>
      <c r="D4" s="593"/>
      <c r="E4" s="593"/>
      <c r="F4" s="593"/>
      <c r="G4" s="593"/>
    </row>
    <row r="5" spans="1:11" ht="6.75" customHeight="1">
      <c r="C5" s="3"/>
    </row>
    <row r="6" spans="1:11">
      <c r="A6" s="583" t="s">
        <v>15</v>
      </c>
      <c r="B6" s="583" t="s">
        <v>45</v>
      </c>
      <c r="C6" s="584" t="s">
        <v>19</v>
      </c>
      <c r="D6" s="583" t="s">
        <v>46</v>
      </c>
      <c r="E6" s="583" t="s">
        <v>5</v>
      </c>
      <c r="F6" s="583" t="s">
        <v>47</v>
      </c>
      <c r="G6" s="583" t="s">
        <v>21</v>
      </c>
    </row>
    <row r="7" spans="1:11">
      <c r="A7" s="583"/>
      <c r="B7" s="583"/>
      <c r="C7" s="584"/>
      <c r="D7" s="583"/>
      <c r="E7" s="583"/>
      <c r="F7" s="583"/>
      <c r="G7" s="583"/>
    </row>
    <row r="8" spans="1:11">
      <c r="A8" s="583"/>
      <c r="B8" s="583"/>
      <c r="C8" s="584"/>
      <c r="D8" s="583"/>
      <c r="E8" s="583"/>
      <c r="F8" s="583"/>
      <c r="G8" s="583"/>
    </row>
    <row r="9" spans="1:11" ht="12" customHeight="1">
      <c r="A9" s="149">
        <v>1</v>
      </c>
      <c r="B9" s="149">
        <v>2</v>
      </c>
      <c r="C9" s="149">
        <v>3</v>
      </c>
      <c r="D9" s="149">
        <v>4</v>
      </c>
      <c r="E9" s="149">
        <v>5</v>
      </c>
      <c r="F9" s="149">
        <v>6</v>
      </c>
      <c r="G9" s="149">
        <v>7</v>
      </c>
    </row>
    <row r="10" spans="1:11" ht="30" customHeight="1">
      <c r="A10" s="12" t="s">
        <v>33</v>
      </c>
      <c r="B10" s="5" t="s">
        <v>163</v>
      </c>
      <c r="C10" s="5" t="s">
        <v>357</v>
      </c>
      <c r="D10" s="4" t="s">
        <v>95</v>
      </c>
      <c r="E10" s="5">
        <v>90</v>
      </c>
      <c r="F10" s="13">
        <v>0</v>
      </c>
      <c r="G10" s="5">
        <f>ROUND(E10*F10,2)</f>
        <v>0</v>
      </c>
      <c r="H10" s="3"/>
      <c r="K10" s="6"/>
    </row>
    <row r="11" spans="1:11" ht="24">
      <c r="A11" s="12" t="s">
        <v>34</v>
      </c>
      <c r="B11" s="5" t="s">
        <v>48</v>
      </c>
      <c r="C11" s="5" t="s">
        <v>78</v>
      </c>
      <c r="D11" s="4" t="s">
        <v>18</v>
      </c>
      <c r="E11" s="5">
        <v>600</v>
      </c>
      <c r="F11" s="13">
        <v>0</v>
      </c>
      <c r="G11" s="5">
        <f t="shared" ref="G11:G36" si="0">ROUND(E11*F11,2)</f>
        <v>0</v>
      </c>
      <c r="H11" s="3"/>
    </row>
    <row r="12" spans="1:11" ht="24">
      <c r="A12" s="12" t="s">
        <v>8</v>
      </c>
      <c r="B12" s="5" t="s">
        <v>97</v>
      </c>
      <c r="C12" s="5" t="s">
        <v>358</v>
      </c>
      <c r="D12" s="4" t="s">
        <v>18</v>
      </c>
      <c r="E12" s="5">
        <v>175</v>
      </c>
      <c r="F12" s="13">
        <v>0</v>
      </c>
      <c r="G12" s="5">
        <f t="shared" ref="G12" si="1">ROUND(E12*F12,2)</f>
        <v>0</v>
      </c>
      <c r="H12" s="3"/>
    </row>
    <row r="13" spans="1:11" ht="36">
      <c r="A13" s="12" t="s">
        <v>28</v>
      </c>
      <c r="B13" s="5" t="s">
        <v>359</v>
      </c>
      <c r="C13" s="5" t="s">
        <v>360</v>
      </c>
      <c r="D13" s="4" t="s">
        <v>18</v>
      </c>
      <c r="E13" s="5">
        <v>1315</v>
      </c>
      <c r="F13" s="13">
        <v>0</v>
      </c>
      <c r="G13" s="5">
        <f t="shared" si="0"/>
        <v>0</v>
      </c>
      <c r="K13" s="6"/>
    </row>
    <row r="14" spans="1:11" ht="24">
      <c r="A14" s="12" t="s">
        <v>29</v>
      </c>
      <c r="B14" s="5" t="s">
        <v>362</v>
      </c>
      <c r="C14" s="5" t="s">
        <v>363</v>
      </c>
      <c r="D14" s="4" t="s">
        <v>18</v>
      </c>
      <c r="E14" s="5">
        <v>175</v>
      </c>
      <c r="F14" s="13">
        <v>0</v>
      </c>
      <c r="G14" s="5">
        <f t="shared" si="0"/>
        <v>0</v>
      </c>
    </row>
    <row r="15" spans="1:11" ht="24">
      <c r="A15" s="12" t="s">
        <v>30</v>
      </c>
      <c r="B15" s="5" t="s">
        <v>361</v>
      </c>
      <c r="C15" s="5" t="s">
        <v>98</v>
      </c>
      <c r="D15" s="4" t="s">
        <v>18</v>
      </c>
      <c r="E15" s="5">
        <v>700</v>
      </c>
      <c r="F15" s="13">
        <v>0</v>
      </c>
      <c r="G15" s="5">
        <f t="shared" si="0"/>
        <v>0</v>
      </c>
    </row>
    <row r="16" spans="1:11" ht="24">
      <c r="A16" s="12" t="s">
        <v>31</v>
      </c>
      <c r="B16" s="5" t="s">
        <v>164</v>
      </c>
      <c r="C16" s="5" t="s">
        <v>364</v>
      </c>
      <c r="D16" s="4" t="s">
        <v>18</v>
      </c>
      <c r="E16" s="5">
        <v>90</v>
      </c>
      <c r="F16" s="13">
        <v>0</v>
      </c>
      <c r="G16" s="5">
        <f t="shared" si="0"/>
        <v>0</v>
      </c>
    </row>
    <row r="17" spans="1:7" ht="48">
      <c r="A17" s="825" t="s">
        <v>35</v>
      </c>
      <c r="B17" s="826" t="s">
        <v>365</v>
      </c>
      <c r="C17" s="826" t="s">
        <v>748</v>
      </c>
      <c r="D17" s="827" t="s">
        <v>0</v>
      </c>
      <c r="E17" s="826">
        <v>19</v>
      </c>
      <c r="F17" s="828">
        <v>0</v>
      </c>
      <c r="G17" s="826">
        <f t="shared" si="0"/>
        <v>0</v>
      </c>
    </row>
    <row r="18" spans="1:7" ht="24">
      <c r="A18" s="825" t="s">
        <v>32</v>
      </c>
      <c r="B18" s="826" t="s">
        <v>353</v>
      </c>
      <c r="C18" s="826" t="s">
        <v>162</v>
      </c>
      <c r="D18" s="827" t="s">
        <v>0</v>
      </c>
      <c r="E18" s="826">
        <v>8</v>
      </c>
      <c r="F18" s="828">
        <v>0</v>
      </c>
      <c r="G18" s="826">
        <f t="shared" ref="G18" si="2">ROUND(E18*F18,2)</f>
        <v>0</v>
      </c>
    </row>
    <row r="19" spans="1:7" ht="24">
      <c r="A19" s="825" t="s">
        <v>36</v>
      </c>
      <c r="B19" s="826" t="s">
        <v>366</v>
      </c>
      <c r="C19" s="826" t="s">
        <v>751</v>
      </c>
      <c r="D19" s="827" t="s">
        <v>0</v>
      </c>
      <c r="E19" s="826">
        <v>11</v>
      </c>
      <c r="F19" s="828">
        <v>0</v>
      </c>
      <c r="G19" s="826">
        <f t="shared" ref="G19" si="3">ROUND(E19*F19,2)</f>
        <v>0</v>
      </c>
    </row>
    <row r="20" spans="1:7" ht="24">
      <c r="A20" s="825" t="s">
        <v>37</v>
      </c>
      <c r="B20" s="826" t="s">
        <v>351</v>
      </c>
      <c r="C20" s="826" t="s">
        <v>744</v>
      </c>
      <c r="D20" s="827" t="s">
        <v>0</v>
      </c>
      <c r="E20" s="826">
        <v>30</v>
      </c>
      <c r="F20" s="828">
        <v>0</v>
      </c>
      <c r="G20" s="826">
        <f t="shared" ref="G20:G21" si="4">ROUND(E20*F20,2)</f>
        <v>0</v>
      </c>
    </row>
    <row r="21" spans="1:7" ht="48">
      <c r="A21" s="825" t="s">
        <v>42</v>
      </c>
      <c r="B21" s="826" t="s">
        <v>365</v>
      </c>
      <c r="C21" s="826" t="s">
        <v>749</v>
      </c>
      <c r="D21" s="827" t="s">
        <v>0</v>
      </c>
      <c r="E21" s="826">
        <v>6</v>
      </c>
      <c r="F21" s="828">
        <v>0</v>
      </c>
      <c r="G21" s="826">
        <f t="shared" si="4"/>
        <v>0</v>
      </c>
    </row>
    <row r="22" spans="1:7" ht="24">
      <c r="A22" s="825" t="s">
        <v>43</v>
      </c>
      <c r="B22" s="826" t="s">
        <v>351</v>
      </c>
      <c r="C22" s="826" t="s">
        <v>745</v>
      </c>
      <c r="D22" s="827" t="s">
        <v>0</v>
      </c>
      <c r="E22" s="826">
        <v>6</v>
      </c>
      <c r="F22" s="828">
        <v>0</v>
      </c>
      <c r="G22" s="826">
        <f t="shared" ref="G22:G24" si="5">ROUND(E22*F22,2)</f>
        <v>0</v>
      </c>
    </row>
    <row r="23" spans="1:7" ht="24">
      <c r="A23" s="825" t="s">
        <v>38</v>
      </c>
      <c r="B23" s="826" t="s">
        <v>367</v>
      </c>
      <c r="C23" s="826" t="s">
        <v>368</v>
      </c>
      <c r="D23" s="827" t="s">
        <v>161</v>
      </c>
      <c r="E23" s="826">
        <v>280</v>
      </c>
      <c r="F23" s="828">
        <v>0</v>
      </c>
      <c r="G23" s="826">
        <f t="shared" si="5"/>
        <v>0</v>
      </c>
    </row>
    <row r="24" spans="1:7" ht="24">
      <c r="A24" s="825" t="s">
        <v>39</v>
      </c>
      <c r="B24" s="826" t="s">
        <v>369</v>
      </c>
      <c r="C24" s="826" t="s">
        <v>370</v>
      </c>
      <c r="D24" s="827" t="s">
        <v>18</v>
      </c>
      <c r="E24" s="826">
        <v>45</v>
      </c>
      <c r="F24" s="828">
        <v>0</v>
      </c>
      <c r="G24" s="826">
        <f t="shared" si="5"/>
        <v>0</v>
      </c>
    </row>
    <row r="25" spans="1:7" ht="24.75" customHeight="1">
      <c r="A25" s="12" t="s">
        <v>44</v>
      </c>
      <c r="B25" s="5" t="s">
        <v>371</v>
      </c>
      <c r="C25" s="5" t="s">
        <v>372</v>
      </c>
      <c r="D25" s="4" t="s">
        <v>0</v>
      </c>
      <c r="E25" s="5">
        <v>30</v>
      </c>
      <c r="F25" s="13">
        <v>0</v>
      </c>
      <c r="G25" s="5">
        <f t="shared" si="0"/>
        <v>0</v>
      </c>
    </row>
    <row r="26" spans="1:7" ht="24">
      <c r="A26" s="12" t="s">
        <v>64</v>
      </c>
      <c r="B26" s="5" t="s">
        <v>371</v>
      </c>
      <c r="C26" s="5" t="s">
        <v>373</v>
      </c>
      <c r="D26" s="4" t="s">
        <v>0</v>
      </c>
      <c r="E26" s="5">
        <v>60</v>
      </c>
      <c r="F26" s="13">
        <v>0</v>
      </c>
      <c r="G26" s="5">
        <f t="shared" ref="G26" si="6">ROUND(E26*F26,2)</f>
        <v>0</v>
      </c>
    </row>
    <row r="27" spans="1:7" ht="24">
      <c r="A27" s="12" t="s">
        <v>66</v>
      </c>
      <c r="B27" s="5" t="s">
        <v>375</v>
      </c>
      <c r="C27" s="5" t="s">
        <v>374</v>
      </c>
      <c r="D27" s="4" t="s">
        <v>0</v>
      </c>
      <c r="E27" s="5">
        <v>30</v>
      </c>
      <c r="F27" s="13">
        <v>0</v>
      </c>
      <c r="G27" s="5">
        <f t="shared" ref="G27" si="7">ROUND(E27*F27,2)</f>
        <v>0</v>
      </c>
    </row>
    <row r="28" spans="1:7" ht="36">
      <c r="A28" s="12" t="s">
        <v>67</v>
      </c>
      <c r="B28" s="5" t="s">
        <v>376</v>
      </c>
      <c r="C28" s="5" t="s">
        <v>750</v>
      </c>
      <c r="D28" s="4" t="s">
        <v>0</v>
      </c>
      <c r="E28" s="5">
        <v>30</v>
      </c>
      <c r="F28" s="13">
        <v>0</v>
      </c>
      <c r="G28" s="5">
        <f t="shared" si="0"/>
        <v>0</v>
      </c>
    </row>
    <row r="29" spans="1:7" ht="36">
      <c r="A29" s="12" t="s">
        <v>68</v>
      </c>
      <c r="B29" s="5" t="s">
        <v>377</v>
      </c>
      <c r="C29" s="5" t="s">
        <v>746</v>
      </c>
      <c r="D29" s="4" t="s">
        <v>380</v>
      </c>
      <c r="E29" s="5">
        <v>226</v>
      </c>
      <c r="F29" s="13">
        <v>0</v>
      </c>
      <c r="G29" s="5">
        <f t="shared" si="0"/>
        <v>0</v>
      </c>
    </row>
    <row r="30" spans="1:7" ht="24">
      <c r="A30" s="12" t="s">
        <v>69</v>
      </c>
      <c r="B30" s="5" t="s">
        <v>378</v>
      </c>
      <c r="C30" s="5" t="s">
        <v>379</v>
      </c>
      <c r="D30" s="4" t="s">
        <v>18</v>
      </c>
      <c r="E30" s="5">
        <v>5</v>
      </c>
      <c r="F30" s="13">
        <v>0</v>
      </c>
      <c r="G30" s="5">
        <f t="shared" si="0"/>
        <v>0</v>
      </c>
    </row>
    <row r="31" spans="1:7" ht="24">
      <c r="A31" s="12" t="s">
        <v>70</v>
      </c>
      <c r="B31" s="5" t="s">
        <v>381</v>
      </c>
      <c r="C31" s="5" t="s">
        <v>747</v>
      </c>
      <c r="D31" s="4" t="s">
        <v>79</v>
      </c>
      <c r="E31" s="5">
        <v>1</v>
      </c>
      <c r="F31" s="13">
        <v>0</v>
      </c>
      <c r="G31" s="5">
        <f t="shared" si="0"/>
        <v>0</v>
      </c>
    </row>
    <row r="32" spans="1:7" ht="24">
      <c r="A32" s="12" t="s">
        <v>71</v>
      </c>
      <c r="B32" s="5" t="s">
        <v>382</v>
      </c>
      <c r="C32" s="5" t="s">
        <v>383</v>
      </c>
      <c r="D32" s="4" t="s">
        <v>41</v>
      </c>
      <c r="E32" s="5">
        <v>1</v>
      </c>
      <c r="F32" s="13">
        <v>0</v>
      </c>
      <c r="G32" s="5">
        <f t="shared" si="0"/>
        <v>0</v>
      </c>
    </row>
    <row r="33" spans="1:9" ht="24">
      <c r="A33" s="12" t="s">
        <v>72</v>
      </c>
      <c r="B33" s="5" t="s">
        <v>384</v>
      </c>
      <c r="C33" s="5" t="s">
        <v>385</v>
      </c>
      <c r="D33" s="4" t="s">
        <v>41</v>
      </c>
      <c r="E33" s="5">
        <v>24</v>
      </c>
      <c r="F33" s="13">
        <v>0</v>
      </c>
      <c r="G33" s="5">
        <f t="shared" ref="G33" si="8">ROUND(E33*F33,2)</f>
        <v>0</v>
      </c>
    </row>
    <row r="34" spans="1:9" ht="36">
      <c r="A34" s="12" t="s">
        <v>73</v>
      </c>
      <c r="B34" s="5" t="s">
        <v>386</v>
      </c>
      <c r="C34" s="5" t="s">
        <v>387</v>
      </c>
      <c r="D34" s="4" t="s">
        <v>41</v>
      </c>
      <c r="E34" s="5">
        <v>1</v>
      </c>
      <c r="F34" s="13">
        <v>0</v>
      </c>
      <c r="G34" s="5">
        <f t="shared" si="0"/>
        <v>0</v>
      </c>
    </row>
    <row r="35" spans="1:9" ht="36">
      <c r="A35" s="12" t="s">
        <v>75</v>
      </c>
      <c r="B35" s="5" t="s">
        <v>388</v>
      </c>
      <c r="C35" s="5" t="s">
        <v>389</v>
      </c>
      <c r="D35" s="4" t="s">
        <v>41</v>
      </c>
      <c r="E35" s="5">
        <v>27</v>
      </c>
      <c r="F35" s="13">
        <v>0</v>
      </c>
      <c r="G35" s="5">
        <f t="shared" si="0"/>
        <v>0</v>
      </c>
    </row>
    <row r="36" spans="1:9" ht="45.75" customHeight="1">
      <c r="A36" s="5" t="s">
        <v>218</v>
      </c>
      <c r="B36" s="5" t="s">
        <v>390</v>
      </c>
      <c r="C36" s="5" t="s">
        <v>136</v>
      </c>
      <c r="D36" s="4" t="s">
        <v>79</v>
      </c>
      <c r="E36" s="5">
        <v>1</v>
      </c>
      <c r="F36" s="5">
        <v>0</v>
      </c>
      <c r="G36" s="5">
        <f t="shared" si="0"/>
        <v>0</v>
      </c>
    </row>
    <row r="37" spans="1:9">
      <c r="A37" s="9"/>
      <c r="B37" s="9"/>
      <c r="C37" s="9"/>
      <c r="D37" s="594" t="s">
        <v>22</v>
      </c>
      <c r="E37" s="594"/>
      <c r="F37" s="594"/>
      <c r="G37" s="159">
        <f>SUM(G10:G36)</f>
        <v>0</v>
      </c>
      <c r="H37" s="6"/>
    </row>
    <row r="38" spans="1:9">
      <c r="A38" s="9"/>
      <c r="B38" s="9"/>
      <c r="C38" s="9"/>
      <c r="D38" s="590" t="s">
        <v>24</v>
      </c>
      <c r="E38" s="590"/>
      <c r="F38" s="590"/>
      <c r="G38" s="5">
        <f>ROUND(0.23*G37,2)</f>
        <v>0</v>
      </c>
    </row>
    <row r="39" spans="1:9">
      <c r="A39" s="9"/>
      <c r="B39" s="9"/>
      <c r="C39" s="9"/>
      <c r="D39" s="590" t="s">
        <v>23</v>
      </c>
      <c r="E39" s="590"/>
      <c r="F39" s="590"/>
      <c r="G39" s="5">
        <f>G37+G38</f>
        <v>0</v>
      </c>
    </row>
    <row r="40" spans="1:9">
      <c r="A40" s="160"/>
      <c r="B40" s="160"/>
      <c r="C40" s="9"/>
      <c r="D40" s="10"/>
      <c r="E40" s="10"/>
      <c r="F40" s="10"/>
      <c r="G40" s="160"/>
    </row>
    <row r="41" spans="1:9">
      <c r="A41" s="11"/>
      <c r="B41" s="11"/>
      <c r="C41" s="10"/>
      <c r="D41" s="589"/>
      <c r="E41" s="589"/>
      <c r="F41" s="589"/>
      <c r="G41" s="589"/>
    </row>
    <row r="42" spans="1:9">
      <c r="A42" s="11"/>
      <c r="B42" s="11"/>
      <c r="C42" s="11"/>
      <c r="D42" s="11"/>
      <c r="E42" s="11"/>
      <c r="F42" s="11"/>
      <c r="G42" s="11"/>
    </row>
    <row r="43" spans="1:9" ht="12.75" customHeight="1">
      <c r="A43" s="11"/>
      <c r="B43" s="11"/>
      <c r="C43" s="11"/>
      <c r="D43" s="588"/>
      <c r="E43" s="588"/>
      <c r="F43" s="588"/>
      <c r="G43" s="588"/>
    </row>
    <row r="44" spans="1:9">
      <c r="A44" s="11"/>
      <c r="B44" s="11"/>
      <c r="C44" s="11"/>
      <c r="D44" s="588" t="s">
        <v>54</v>
      </c>
      <c r="E44" s="588"/>
      <c r="F44" s="588"/>
      <c r="G44" s="588"/>
    </row>
    <row r="45" spans="1:9">
      <c r="A45" s="8"/>
      <c r="B45" s="8"/>
      <c r="C45" s="7" t="s">
        <v>80</v>
      </c>
      <c r="D45" s="587" t="s">
        <v>53</v>
      </c>
      <c r="E45" s="587"/>
      <c r="F45" s="587"/>
      <c r="G45" s="587"/>
      <c r="I45" s="6"/>
    </row>
    <row r="46" spans="1:9">
      <c r="A46" s="8"/>
      <c r="B46" s="8"/>
      <c r="C46" s="10" t="s">
        <v>52</v>
      </c>
      <c r="D46" s="588"/>
      <c r="E46" s="588"/>
      <c r="F46" s="588"/>
      <c r="G46" s="588"/>
    </row>
    <row r="47" spans="1:9">
      <c r="C47" s="8"/>
      <c r="D47" s="588"/>
      <c r="E47" s="588"/>
      <c r="F47" s="588"/>
      <c r="G47" s="588"/>
    </row>
    <row r="48" spans="1:9">
      <c r="D48" s="588"/>
      <c r="E48" s="588"/>
      <c r="F48" s="588"/>
      <c r="G48" s="588"/>
    </row>
    <row r="49" spans="4:8">
      <c r="D49" s="588"/>
      <c r="E49" s="588"/>
      <c r="F49" s="588"/>
      <c r="G49" s="588"/>
    </row>
    <row r="50" spans="4:8">
      <c r="D50" s="587"/>
      <c r="E50" s="587"/>
      <c r="F50" s="587"/>
      <c r="G50" s="587"/>
    </row>
    <row r="59" spans="4:8">
      <c r="H59" s="2" t="s">
        <v>96</v>
      </c>
    </row>
  </sheetData>
  <mergeCells count="22">
    <mergeCell ref="D41:G41"/>
    <mergeCell ref="D37:F37"/>
    <mergeCell ref="D38:F38"/>
    <mergeCell ref="D39:F39"/>
    <mergeCell ref="D49:G49"/>
    <mergeCell ref="D50:G50"/>
    <mergeCell ref="D43:G43"/>
    <mergeCell ref="D44:G44"/>
    <mergeCell ref="D45:G45"/>
    <mergeCell ref="D46:G46"/>
    <mergeCell ref="D47:G47"/>
    <mergeCell ref="D48:G48"/>
    <mergeCell ref="A1:G2"/>
    <mergeCell ref="A4:G4"/>
    <mergeCell ref="A6:A8"/>
    <mergeCell ref="B6:B8"/>
    <mergeCell ref="C6:C8"/>
    <mergeCell ref="D6:D8"/>
    <mergeCell ref="E6:E8"/>
    <mergeCell ref="F6:F8"/>
    <mergeCell ref="G6:G8"/>
    <mergeCell ref="A3:G3"/>
  </mergeCells>
  <phoneticPr fontId="106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C448"/>
  <sheetViews>
    <sheetView topLeftCell="A7" zoomScale="120" zoomScaleNormal="120" workbookViewId="0">
      <selection activeCell="F82" sqref="F82"/>
    </sheetView>
  </sheetViews>
  <sheetFormatPr defaultColWidth="9.7109375" defaultRowHeight="48" customHeight="1"/>
  <cols>
    <col min="1" max="1" width="8.7109375" style="62" customWidth="1"/>
    <col min="2" max="2" width="14.42578125" style="63" customWidth="1"/>
    <col min="3" max="3" width="95.5703125" style="64" customWidth="1"/>
    <col min="4" max="4" width="11.5703125" style="62" customWidth="1"/>
    <col min="5" max="5" width="12.140625" style="62" customWidth="1"/>
    <col min="6" max="6" width="16.7109375" style="65" customWidth="1"/>
    <col min="7" max="7" width="15.5703125" style="65" customWidth="1"/>
    <col min="8" max="16384" width="9.7109375" style="65"/>
  </cols>
  <sheetData>
    <row r="1" spans="1:237" ht="30.75" customHeight="1">
      <c r="A1" s="598" t="s">
        <v>809</v>
      </c>
      <c r="B1" s="598"/>
      <c r="C1" s="598"/>
      <c r="D1" s="598"/>
      <c r="E1" s="598"/>
      <c r="F1" s="598"/>
      <c r="G1" s="598"/>
    </row>
    <row r="2" spans="1:237" ht="0.75" hidden="1" customHeight="1">
      <c r="A2" s="599"/>
      <c r="B2" s="599"/>
      <c r="C2" s="599"/>
      <c r="D2" s="599"/>
      <c r="E2" s="599"/>
    </row>
    <row r="3" spans="1:237" ht="26.25" customHeight="1">
      <c r="A3" s="585" t="s">
        <v>255</v>
      </c>
      <c r="B3" s="608"/>
      <c r="C3" s="608"/>
      <c r="D3" s="608"/>
      <c r="E3" s="608"/>
      <c r="F3" s="608"/>
      <c r="G3" s="608"/>
    </row>
    <row r="4" spans="1:237" ht="18" customHeight="1">
      <c r="A4" s="606" t="s">
        <v>248</v>
      </c>
      <c r="B4" s="607"/>
      <c r="C4" s="607"/>
      <c r="D4" s="607"/>
      <c r="E4" s="607"/>
      <c r="F4" s="607"/>
      <c r="G4" s="607"/>
    </row>
    <row r="5" spans="1:237" ht="12" customHeight="1" thickBot="1">
      <c r="A5" s="599"/>
      <c r="B5" s="599"/>
      <c r="C5" s="599"/>
      <c r="D5" s="599"/>
      <c r="E5" s="599"/>
    </row>
    <row r="6" spans="1:237" ht="41.25" hidden="1" customHeight="1" thickBot="1">
      <c r="A6" s="601"/>
      <c r="B6" s="601"/>
      <c r="C6" s="601"/>
      <c r="D6" s="601"/>
      <c r="E6" s="601"/>
    </row>
    <row r="7" spans="1:237" ht="15" customHeight="1" thickTop="1" thickBot="1">
      <c r="A7" s="602" t="s">
        <v>15</v>
      </c>
      <c r="B7" s="603" t="s">
        <v>20</v>
      </c>
      <c r="C7" s="603" t="s">
        <v>165</v>
      </c>
      <c r="D7" s="604" t="s">
        <v>4</v>
      </c>
      <c r="E7" s="605" t="s">
        <v>5</v>
      </c>
      <c r="F7" s="604" t="s">
        <v>62</v>
      </c>
      <c r="G7" s="600" t="s">
        <v>21</v>
      </c>
    </row>
    <row r="8" spans="1:237" ht="14.25" customHeight="1" thickTop="1" thickBot="1">
      <c r="A8" s="602"/>
      <c r="B8" s="603"/>
      <c r="C8" s="603"/>
      <c r="D8" s="604"/>
      <c r="E8" s="605"/>
      <c r="F8" s="604"/>
      <c r="G8" s="600"/>
    </row>
    <row r="9" spans="1:237" ht="14.25" customHeight="1" thickTop="1">
      <c r="A9" s="602"/>
      <c r="B9" s="603"/>
      <c r="C9" s="603"/>
      <c r="D9" s="604"/>
      <c r="E9" s="605"/>
      <c r="F9" s="604"/>
      <c r="G9" s="600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</row>
    <row r="10" spans="1:237" ht="12" customHeight="1">
      <c r="A10" s="67">
        <v>1</v>
      </c>
      <c r="B10" s="68">
        <v>2</v>
      </c>
      <c r="C10" s="69" t="s">
        <v>14</v>
      </c>
      <c r="D10" s="68">
        <v>4</v>
      </c>
      <c r="E10" s="70">
        <v>5</v>
      </c>
      <c r="F10" s="71">
        <v>6</v>
      </c>
      <c r="G10" s="72">
        <v>7</v>
      </c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</row>
    <row r="11" spans="1:237" ht="5.25" customHeight="1">
      <c r="A11" s="67"/>
      <c r="B11" s="68"/>
      <c r="C11" s="69"/>
      <c r="D11" s="68"/>
      <c r="E11" s="70"/>
      <c r="F11" s="74"/>
      <c r="G11" s="75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</row>
    <row r="12" spans="1:237" ht="16.5" hidden="1" customHeight="1">
      <c r="A12" s="76"/>
      <c r="B12" s="77"/>
      <c r="C12" s="78"/>
      <c r="D12" s="79"/>
      <c r="E12" s="80"/>
      <c r="F12" s="74"/>
      <c r="G12" s="75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</row>
    <row r="13" spans="1:237" ht="34.5" hidden="1" customHeight="1">
      <c r="A13" s="81"/>
      <c r="B13" s="82"/>
      <c r="C13" s="83"/>
      <c r="D13" s="84"/>
      <c r="E13" s="85"/>
      <c r="F13" s="74"/>
      <c r="G13" s="75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</row>
    <row r="14" spans="1:237" ht="15" hidden="1" customHeight="1">
      <c r="A14" s="86"/>
      <c r="B14" s="68"/>
      <c r="C14" s="87"/>
      <c r="D14" s="88"/>
      <c r="E14" s="89"/>
      <c r="F14" s="74"/>
      <c r="G14" s="75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</row>
    <row r="15" spans="1:237" ht="15">
      <c r="A15" s="204">
        <v>1</v>
      </c>
      <c r="B15" s="215" t="s">
        <v>166</v>
      </c>
      <c r="C15" s="206" t="s">
        <v>167</v>
      </c>
      <c r="D15" s="207" t="s">
        <v>17</v>
      </c>
      <c r="E15" s="208" t="s">
        <v>17</v>
      </c>
      <c r="F15" s="208" t="s">
        <v>17</v>
      </c>
      <c r="G15" s="209">
        <f>SUM(G16:G28)</f>
        <v>0</v>
      </c>
    </row>
    <row r="16" spans="1:237" ht="14.25">
      <c r="A16" s="210" t="s">
        <v>228</v>
      </c>
      <c r="B16" s="216"/>
      <c r="C16" s="212" t="s">
        <v>421</v>
      </c>
      <c r="D16" s="196" t="s">
        <v>18</v>
      </c>
      <c r="E16" s="197">
        <v>46</v>
      </c>
      <c r="F16" s="198">
        <v>0</v>
      </c>
      <c r="G16" s="199">
        <f t="shared" ref="G16" si="0">ROUND(E16*F16,2)</f>
        <v>0</v>
      </c>
    </row>
    <row r="17" spans="1:9" ht="14.25">
      <c r="A17" s="210" t="s">
        <v>229</v>
      </c>
      <c r="B17" s="216"/>
      <c r="C17" s="212" t="s">
        <v>422</v>
      </c>
      <c r="D17" s="196" t="s">
        <v>18</v>
      </c>
      <c r="E17" s="197">
        <v>38</v>
      </c>
      <c r="F17" s="198">
        <v>0</v>
      </c>
      <c r="G17" s="199">
        <f t="shared" ref="G17" si="1">ROUND(E17*F17,2)</f>
        <v>0</v>
      </c>
    </row>
    <row r="18" spans="1:9" ht="14.25">
      <c r="A18" s="210" t="s">
        <v>230</v>
      </c>
      <c r="B18" s="216"/>
      <c r="C18" s="213" t="s">
        <v>423</v>
      </c>
      <c r="D18" s="200" t="s">
        <v>0</v>
      </c>
      <c r="E18" s="197">
        <v>2</v>
      </c>
      <c r="F18" s="198">
        <v>0</v>
      </c>
      <c r="G18" s="199">
        <f>ROUND(E18*F18,2)</f>
        <v>0</v>
      </c>
    </row>
    <row r="19" spans="1:9" ht="15">
      <c r="A19" s="98" t="s">
        <v>235</v>
      </c>
      <c r="B19" s="217"/>
      <c r="C19" s="213" t="s">
        <v>168</v>
      </c>
      <c r="D19" s="200" t="s">
        <v>0</v>
      </c>
      <c r="E19" s="197">
        <v>2</v>
      </c>
      <c r="F19" s="198">
        <v>0</v>
      </c>
      <c r="G19" s="199">
        <f>ROUND(E19*F19,2)</f>
        <v>0</v>
      </c>
    </row>
    <row r="20" spans="1:9" ht="15">
      <c r="A20" s="98" t="s">
        <v>236</v>
      </c>
      <c r="B20" s="217"/>
      <c r="C20" s="214" t="s">
        <v>424</v>
      </c>
      <c r="D20" s="200" t="s">
        <v>0</v>
      </c>
      <c r="E20" s="197">
        <v>1</v>
      </c>
      <c r="F20" s="198">
        <v>0</v>
      </c>
      <c r="G20" s="199">
        <f>ROUND(E20*F20,2)</f>
        <v>0</v>
      </c>
    </row>
    <row r="21" spans="1:9" ht="15">
      <c r="A21" s="98" t="s">
        <v>237</v>
      </c>
      <c r="B21" s="217"/>
      <c r="C21" s="213" t="s">
        <v>169</v>
      </c>
      <c r="D21" s="200" t="s">
        <v>0</v>
      </c>
      <c r="E21" s="197">
        <v>2</v>
      </c>
      <c r="F21" s="198">
        <v>0</v>
      </c>
      <c r="G21" s="199">
        <f t="shared" ref="G21:G75" si="2">ROUND(E21*F21,2)</f>
        <v>0</v>
      </c>
      <c r="I21" s="65">
        <f>E25+E26+E28</f>
        <v>51</v>
      </c>
    </row>
    <row r="22" spans="1:9" ht="15">
      <c r="A22" s="98" t="s">
        <v>249</v>
      </c>
      <c r="B22" s="217"/>
      <c r="C22" s="213" t="s">
        <v>425</v>
      </c>
      <c r="D22" s="201" t="s">
        <v>18</v>
      </c>
      <c r="E22" s="197">
        <v>46</v>
      </c>
      <c r="F22" s="198">
        <v>0</v>
      </c>
      <c r="G22" s="199">
        <f t="shared" ref="G22" si="3">ROUND(E22*F22,2)</f>
        <v>0</v>
      </c>
    </row>
    <row r="23" spans="1:9" ht="14.25">
      <c r="A23" s="211" t="s">
        <v>250</v>
      </c>
      <c r="B23" s="192"/>
      <c r="C23" s="213" t="s">
        <v>170</v>
      </c>
      <c r="D23" s="201" t="s">
        <v>18</v>
      </c>
      <c r="E23" s="197">
        <v>38</v>
      </c>
      <c r="F23" s="198">
        <v>0</v>
      </c>
      <c r="G23" s="199">
        <f t="shared" si="2"/>
        <v>0</v>
      </c>
    </row>
    <row r="24" spans="1:9" ht="14.25">
      <c r="A24" s="98" t="s">
        <v>251</v>
      </c>
      <c r="B24" s="192"/>
      <c r="C24" s="214" t="s">
        <v>426</v>
      </c>
      <c r="D24" s="202" t="s">
        <v>200</v>
      </c>
      <c r="E24" s="197">
        <v>18</v>
      </c>
      <c r="F24" s="203">
        <v>0</v>
      </c>
      <c r="G24" s="199">
        <f t="shared" si="2"/>
        <v>0</v>
      </c>
    </row>
    <row r="25" spans="1:9" ht="25.5">
      <c r="A25" s="98" t="s">
        <v>252</v>
      </c>
      <c r="B25" s="192"/>
      <c r="C25" s="214" t="s">
        <v>427</v>
      </c>
      <c r="D25" s="202" t="s">
        <v>18</v>
      </c>
      <c r="E25" s="197">
        <v>33</v>
      </c>
      <c r="F25" s="203">
        <v>0</v>
      </c>
      <c r="G25" s="199">
        <f t="shared" si="2"/>
        <v>0</v>
      </c>
    </row>
    <row r="26" spans="1:9" ht="25.5">
      <c r="A26" s="98" t="s">
        <v>253</v>
      </c>
      <c r="B26" s="192"/>
      <c r="C26" s="214" t="s">
        <v>429</v>
      </c>
      <c r="D26" s="202" t="s">
        <v>18</v>
      </c>
      <c r="E26" s="197">
        <v>3</v>
      </c>
      <c r="F26" s="203">
        <v>0</v>
      </c>
      <c r="G26" s="199">
        <f t="shared" ref="G26:G27" si="4">ROUND(E26*F26,2)</f>
        <v>0</v>
      </c>
    </row>
    <row r="27" spans="1:9" ht="14.25">
      <c r="A27" s="98" t="s">
        <v>254</v>
      </c>
      <c r="B27" s="192"/>
      <c r="C27" s="214" t="s">
        <v>428</v>
      </c>
      <c r="D27" s="202" t="s">
        <v>0</v>
      </c>
      <c r="E27" s="197">
        <v>2</v>
      </c>
      <c r="F27" s="203">
        <v>0</v>
      </c>
      <c r="G27" s="199">
        <f t="shared" si="4"/>
        <v>0</v>
      </c>
    </row>
    <row r="28" spans="1:9" ht="25.5">
      <c r="A28" s="98" t="s">
        <v>432</v>
      </c>
      <c r="B28" s="192"/>
      <c r="C28" s="214" t="s">
        <v>430</v>
      </c>
      <c r="D28" s="202" t="s">
        <v>18</v>
      </c>
      <c r="E28" s="197">
        <v>15</v>
      </c>
      <c r="F28" s="203">
        <v>0</v>
      </c>
      <c r="G28" s="199">
        <f t="shared" ref="G28:G30" si="5">ROUND(E28*F28,2)</f>
        <v>0</v>
      </c>
    </row>
    <row r="29" spans="1:9" ht="15">
      <c r="A29" s="90">
        <v>2</v>
      </c>
      <c r="B29" s="218" t="s">
        <v>166</v>
      </c>
      <c r="C29" s="206" t="s">
        <v>431</v>
      </c>
      <c r="D29" s="207" t="s">
        <v>17</v>
      </c>
      <c r="E29" s="219" t="s">
        <v>17</v>
      </c>
      <c r="F29" s="220" t="s">
        <v>17</v>
      </c>
      <c r="G29" s="221">
        <f>G30+G31+G32</f>
        <v>0</v>
      </c>
    </row>
    <row r="30" spans="1:9" ht="14.25">
      <c r="A30" s="98" t="s">
        <v>231</v>
      </c>
      <c r="B30" s="192"/>
      <c r="C30" s="214" t="s">
        <v>433</v>
      </c>
      <c r="D30" s="202" t="s">
        <v>18</v>
      </c>
      <c r="E30" s="197">
        <v>111</v>
      </c>
      <c r="F30" s="203">
        <v>0</v>
      </c>
      <c r="G30" s="199">
        <f t="shared" si="5"/>
        <v>0</v>
      </c>
    </row>
    <row r="31" spans="1:9" ht="14.25">
      <c r="A31" s="98" t="s">
        <v>232</v>
      </c>
      <c r="B31" s="192"/>
      <c r="C31" s="214" t="s">
        <v>434</v>
      </c>
      <c r="D31" s="202" t="s">
        <v>18</v>
      </c>
      <c r="E31" s="197">
        <v>111</v>
      </c>
      <c r="F31" s="203">
        <v>0</v>
      </c>
      <c r="G31" s="199">
        <f t="shared" ref="G31:G32" si="6">ROUND(E31*F31,2)</f>
        <v>0</v>
      </c>
    </row>
    <row r="32" spans="1:9" ht="14.25">
      <c r="A32" s="98" t="s">
        <v>233</v>
      </c>
      <c r="B32" s="192"/>
      <c r="C32" s="214" t="s">
        <v>435</v>
      </c>
      <c r="D32" s="202" t="s">
        <v>50</v>
      </c>
      <c r="E32" s="197">
        <v>1</v>
      </c>
      <c r="F32" s="203">
        <v>0</v>
      </c>
      <c r="G32" s="199">
        <f t="shared" si="6"/>
        <v>0</v>
      </c>
    </row>
    <row r="33" spans="1:7" ht="15">
      <c r="A33" s="204">
        <v>3</v>
      </c>
      <c r="B33" s="205" t="s">
        <v>166</v>
      </c>
      <c r="C33" s="235" t="s">
        <v>171</v>
      </c>
      <c r="D33" s="207" t="s">
        <v>17</v>
      </c>
      <c r="E33" s="219" t="s">
        <v>17</v>
      </c>
      <c r="F33" s="220" t="s">
        <v>17</v>
      </c>
      <c r="G33" s="209">
        <f>SUM(G34:G46)</f>
        <v>0</v>
      </c>
    </row>
    <row r="34" spans="1:7" ht="14.25">
      <c r="A34" s="98" t="s">
        <v>234</v>
      </c>
      <c r="B34" s="193"/>
      <c r="C34" s="222" t="s">
        <v>436</v>
      </c>
      <c r="D34" s="158" t="s">
        <v>81</v>
      </c>
      <c r="E34" s="223">
        <v>0.111</v>
      </c>
      <c r="F34" s="224">
        <v>0</v>
      </c>
      <c r="G34" s="199">
        <f t="shared" si="2"/>
        <v>0</v>
      </c>
    </row>
    <row r="35" spans="1:7" ht="14.25">
      <c r="A35" s="225" t="s">
        <v>264</v>
      </c>
      <c r="B35" s="193"/>
      <c r="C35" s="100" t="s">
        <v>437</v>
      </c>
      <c r="D35" s="158" t="s">
        <v>81</v>
      </c>
      <c r="E35" s="223">
        <v>0.111</v>
      </c>
      <c r="F35" s="224">
        <v>0</v>
      </c>
      <c r="G35" s="199">
        <f t="shared" ref="G35" si="7">ROUND(E35*F35,2)</f>
        <v>0</v>
      </c>
    </row>
    <row r="36" spans="1:7" ht="14.25">
      <c r="A36" s="98" t="s">
        <v>269</v>
      </c>
      <c r="B36" s="192"/>
      <c r="C36" s="226" t="s">
        <v>438</v>
      </c>
      <c r="D36" s="201" t="s">
        <v>140</v>
      </c>
      <c r="E36" s="105">
        <v>2</v>
      </c>
      <c r="F36" s="23">
        <v>0</v>
      </c>
      <c r="G36" s="199">
        <f t="shared" si="2"/>
        <v>0</v>
      </c>
    </row>
    <row r="37" spans="1:7" ht="14.25">
      <c r="A37" s="98" t="s">
        <v>273</v>
      </c>
      <c r="B37" s="192"/>
      <c r="C37" s="226" t="s">
        <v>172</v>
      </c>
      <c r="D37" s="201" t="s">
        <v>140</v>
      </c>
      <c r="E37" s="105">
        <v>34</v>
      </c>
      <c r="F37" s="23">
        <v>0</v>
      </c>
      <c r="G37" s="199">
        <f t="shared" si="2"/>
        <v>0</v>
      </c>
    </row>
    <row r="38" spans="1:7" ht="14.25">
      <c r="A38" s="101" t="s">
        <v>279</v>
      </c>
      <c r="B38" s="192"/>
      <c r="C38" s="227" t="s">
        <v>439</v>
      </c>
      <c r="D38" s="157" t="s">
        <v>140</v>
      </c>
      <c r="E38" s="103">
        <v>2</v>
      </c>
      <c r="F38" s="23">
        <v>0</v>
      </c>
      <c r="G38" s="199">
        <f t="shared" si="2"/>
        <v>0</v>
      </c>
    </row>
    <row r="39" spans="1:7" ht="28.5">
      <c r="A39" s="98" t="s">
        <v>284</v>
      </c>
      <c r="B39" s="158"/>
      <c r="C39" s="228" t="s">
        <v>440</v>
      </c>
      <c r="D39" s="157" t="s">
        <v>50</v>
      </c>
      <c r="E39" s="103">
        <v>1</v>
      </c>
      <c r="F39" s="23">
        <v>0</v>
      </c>
      <c r="G39" s="199">
        <f t="shared" si="2"/>
        <v>0</v>
      </c>
    </row>
    <row r="40" spans="1:7" ht="28.5">
      <c r="A40" s="98" t="s">
        <v>286</v>
      </c>
      <c r="B40" s="192"/>
      <c r="C40" s="228" t="s">
        <v>441</v>
      </c>
      <c r="D40" s="157" t="s">
        <v>50</v>
      </c>
      <c r="E40" s="103">
        <v>17</v>
      </c>
      <c r="F40" s="23">
        <v>0</v>
      </c>
      <c r="G40" s="199">
        <f t="shared" si="2"/>
        <v>0</v>
      </c>
    </row>
    <row r="41" spans="1:7" ht="28.5">
      <c r="A41" s="101" t="s">
        <v>443</v>
      </c>
      <c r="B41" s="192"/>
      <c r="C41" s="228" t="s">
        <v>173</v>
      </c>
      <c r="D41" s="157" t="s">
        <v>50</v>
      </c>
      <c r="E41" s="103">
        <v>2</v>
      </c>
      <c r="F41" s="23">
        <v>0</v>
      </c>
      <c r="G41" s="199">
        <f t="shared" si="2"/>
        <v>0</v>
      </c>
    </row>
    <row r="42" spans="1:7" ht="28.5">
      <c r="A42" s="98" t="s">
        <v>444</v>
      </c>
      <c r="B42" s="192"/>
      <c r="C42" s="228" t="s">
        <v>174</v>
      </c>
      <c r="D42" s="157" t="s">
        <v>50</v>
      </c>
      <c r="E42" s="103">
        <v>40</v>
      </c>
      <c r="F42" s="23">
        <v>0</v>
      </c>
      <c r="G42" s="199">
        <f t="shared" si="2"/>
        <v>0</v>
      </c>
    </row>
    <row r="43" spans="1:7" ht="28.5">
      <c r="A43" s="98" t="s">
        <v>445</v>
      </c>
      <c r="B43" s="192"/>
      <c r="C43" s="228" t="s">
        <v>442</v>
      </c>
      <c r="D43" s="157" t="s">
        <v>50</v>
      </c>
      <c r="E43" s="103">
        <v>1</v>
      </c>
      <c r="F43" s="23">
        <v>0</v>
      </c>
      <c r="G43" s="199">
        <f t="shared" si="2"/>
        <v>0</v>
      </c>
    </row>
    <row r="44" spans="1:7" ht="28.5">
      <c r="A44" s="101" t="s">
        <v>446</v>
      </c>
      <c r="B44" s="192"/>
      <c r="C44" s="229" t="s">
        <v>175</v>
      </c>
      <c r="D44" s="230" t="s">
        <v>50</v>
      </c>
      <c r="E44" s="231">
        <v>17</v>
      </c>
      <c r="F44" s="232">
        <v>0</v>
      </c>
      <c r="G44" s="199">
        <f t="shared" si="2"/>
        <v>0</v>
      </c>
    </row>
    <row r="45" spans="1:7" ht="28.5">
      <c r="A45" s="98" t="s">
        <v>447</v>
      </c>
      <c r="B45" s="192"/>
      <c r="C45" s="156" t="s">
        <v>176</v>
      </c>
      <c r="D45" s="236" t="s">
        <v>177</v>
      </c>
      <c r="E45" s="103">
        <v>1</v>
      </c>
      <c r="F45" s="233">
        <v>0</v>
      </c>
      <c r="G45" s="199">
        <f t="shared" si="2"/>
        <v>0</v>
      </c>
    </row>
    <row r="46" spans="1:7" ht="28.5">
      <c r="A46" s="98" t="s">
        <v>448</v>
      </c>
      <c r="B46" s="192"/>
      <c r="C46" s="156" t="s">
        <v>178</v>
      </c>
      <c r="D46" s="237" t="s">
        <v>177</v>
      </c>
      <c r="E46" s="106">
        <v>17</v>
      </c>
      <c r="F46" s="234">
        <v>0</v>
      </c>
      <c r="G46" s="199">
        <f t="shared" si="2"/>
        <v>0</v>
      </c>
    </row>
    <row r="47" spans="1:7" ht="15">
      <c r="A47" s="241">
        <v>4</v>
      </c>
      <c r="B47" s="242" t="s">
        <v>166</v>
      </c>
      <c r="C47" s="243" t="s">
        <v>180</v>
      </c>
      <c r="D47" s="244" t="s">
        <v>17</v>
      </c>
      <c r="E47" s="245" t="s">
        <v>17</v>
      </c>
      <c r="F47" s="246" t="s">
        <v>17</v>
      </c>
      <c r="G47" s="247">
        <f>SUM(G48:G73)</f>
        <v>0</v>
      </c>
    </row>
    <row r="48" spans="1:7" ht="14.25">
      <c r="A48" s="102" t="s">
        <v>290</v>
      </c>
      <c r="B48" s="192"/>
      <c r="C48" s="238" t="s">
        <v>449</v>
      </c>
      <c r="D48" s="202" t="s">
        <v>18</v>
      </c>
      <c r="E48" s="239">
        <v>396</v>
      </c>
      <c r="F48" s="198">
        <v>0</v>
      </c>
      <c r="G48" s="199">
        <f t="shared" si="2"/>
        <v>0</v>
      </c>
    </row>
    <row r="49" spans="1:7" ht="42.75">
      <c r="A49" s="102" t="s">
        <v>292</v>
      </c>
      <c r="B49" s="192"/>
      <c r="C49" s="156" t="s">
        <v>450</v>
      </c>
      <c r="D49" s="157" t="s">
        <v>179</v>
      </c>
      <c r="E49" s="105">
        <v>6</v>
      </c>
      <c r="F49" s="104">
        <v>0</v>
      </c>
      <c r="G49" s="199">
        <f t="shared" si="2"/>
        <v>0</v>
      </c>
    </row>
    <row r="50" spans="1:7" ht="42.75">
      <c r="A50" s="102" t="s">
        <v>296</v>
      </c>
      <c r="B50" s="192"/>
      <c r="C50" s="156" t="s">
        <v>181</v>
      </c>
      <c r="D50" s="157" t="s">
        <v>179</v>
      </c>
      <c r="E50" s="105">
        <v>2</v>
      </c>
      <c r="F50" s="104">
        <v>0</v>
      </c>
      <c r="G50" s="199">
        <f t="shared" ref="G50:G54" si="8">ROUND(E50*F50,2)</f>
        <v>0</v>
      </c>
    </row>
    <row r="51" spans="1:7" ht="42.75">
      <c r="A51" s="102" t="s">
        <v>299</v>
      </c>
      <c r="B51" s="192"/>
      <c r="C51" s="156" t="s">
        <v>451</v>
      </c>
      <c r="D51" s="157" t="s">
        <v>179</v>
      </c>
      <c r="E51" s="105">
        <v>4</v>
      </c>
      <c r="F51" s="104">
        <v>0</v>
      </c>
      <c r="G51" s="199">
        <f t="shared" si="8"/>
        <v>0</v>
      </c>
    </row>
    <row r="52" spans="1:7" ht="42.75">
      <c r="A52" s="102" t="s">
        <v>310</v>
      </c>
      <c r="B52" s="192"/>
      <c r="C52" s="156" t="s">
        <v>452</v>
      </c>
      <c r="D52" s="157" t="s">
        <v>179</v>
      </c>
      <c r="E52" s="105">
        <v>2</v>
      </c>
      <c r="F52" s="104">
        <v>0</v>
      </c>
      <c r="G52" s="199">
        <f t="shared" si="8"/>
        <v>0</v>
      </c>
    </row>
    <row r="53" spans="1:7" ht="42.75">
      <c r="A53" s="102" t="s">
        <v>469</v>
      </c>
      <c r="B53" s="192"/>
      <c r="C53" s="156" t="s">
        <v>453</v>
      </c>
      <c r="D53" s="157" t="s">
        <v>179</v>
      </c>
      <c r="E53" s="105">
        <v>2</v>
      </c>
      <c r="F53" s="104">
        <v>0</v>
      </c>
      <c r="G53" s="199">
        <f t="shared" si="8"/>
        <v>0</v>
      </c>
    </row>
    <row r="54" spans="1:7" ht="42.75">
      <c r="A54" s="102" t="s">
        <v>470</v>
      </c>
      <c r="B54" s="192"/>
      <c r="C54" s="156" t="s">
        <v>454</v>
      </c>
      <c r="D54" s="157" t="s">
        <v>179</v>
      </c>
      <c r="E54" s="105">
        <v>2</v>
      </c>
      <c r="F54" s="104">
        <v>0</v>
      </c>
      <c r="G54" s="199">
        <f t="shared" si="8"/>
        <v>0</v>
      </c>
    </row>
    <row r="55" spans="1:7" ht="28.5">
      <c r="A55" s="102" t="s">
        <v>471</v>
      </c>
      <c r="B55" s="192"/>
      <c r="C55" s="156" t="s">
        <v>455</v>
      </c>
      <c r="D55" s="157" t="s">
        <v>179</v>
      </c>
      <c r="E55" s="103">
        <v>2</v>
      </c>
      <c r="F55" s="104">
        <v>0</v>
      </c>
      <c r="G55" s="199">
        <f t="shared" si="2"/>
        <v>0</v>
      </c>
    </row>
    <row r="56" spans="1:7" ht="28.5">
      <c r="A56" s="102" t="s">
        <v>472</v>
      </c>
      <c r="B56" s="192"/>
      <c r="C56" s="156" t="s">
        <v>182</v>
      </c>
      <c r="D56" s="157" t="s">
        <v>179</v>
      </c>
      <c r="E56" s="103">
        <v>2</v>
      </c>
      <c r="F56" s="104">
        <v>0</v>
      </c>
      <c r="G56" s="199">
        <f t="shared" ref="G56:G60" si="9">ROUND(E56*F56,2)</f>
        <v>0</v>
      </c>
    </row>
    <row r="57" spans="1:7" ht="28.5">
      <c r="A57" s="102" t="s">
        <v>473</v>
      </c>
      <c r="B57" s="192"/>
      <c r="C57" s="156" t="s">
        <v>456</v>
      </c>
      <c r="D57" s="157" t="s">
        <v>179</v>
      </c>
      <c r="E57" s="103">
        <v>2</v>
      </c>
      <c r="F57" s="104">
        <v>0</v>
      </c>
      <c r="G57" s="199">
        <f t="shared" si="9"/>
        <v>0</v>
      </c>
    </row>
    <row r="58" spans="1:7" ht="28.5">
      <c r="A58" s="102" t="s">
        <v>474</v>
      </c>
      <c r="B58" s="192"/>
      <c r="C58" s="156" t="s">
        <v>457</v>
      </c>
      <c r="D58" s="157" t="s">
        <v>179</v>
      </c>
      <c r="E58" s="103">
        <v>2</v>
      </c>
      <c r="F58" s="104">
        <v>0</v>
      </c>
      <c r="G58" s="199">
        <f t="shared" si="9"/>
        <v>0</v>
      </c>
    </row>
    <row r="59" spans="1:7" ht="28.5">
      <c r="A59" s="102" t="s">
        <v>475</v>
      </c>
      <c r="B59" s="192"/>
      <c r="C59" s="156" t="s">
        <v>458</v>
      </c>
      <c r="D59" s="157" t="s">
        <v>179</v>
      </c>
      <c r="E59" s="103">
        <v>2</v>
      </c>
      <c r="F59" s="104">
        <v>0</v>
      </c>
      <c r="G59" s="199">
        <f t="shared" si="9"/>
        <v>0</v>
      </c>
    </row>
    <row r="60" spans="1:7" ht="28.5">
      <c r="A60" s="102" t="s">
        <v>476</v>
      </c>
      <c r="B60" s="192"/>
      <c r="C60" s="156" t="s">
        <v>459</v>
      </c>
      <c r="D60" s="157" t="s">
        <v>179</v>
      </c>
      <c r="E60" s="103">
        <v>2</v>
      </c>
      <c r="F60" s="104">
        <v>0</v>
      </c>
      <c r="G60" s="199">
        <f t="shared" si="9"/>
        <v>0</v>
      </c>
    </row>
    <row r="61" spans="1:7" ht="14.25">
      <c r="A61" s="102" t="s">
        <v>477</v>
      </c>
      <c r="B61" s="192"/>
      <c r="C61" s="240" t="s">
        <v>183</v>
      </c>
      <c r="D61" s="157" t="s">
        <v>18</v>
      </c>
      <c r="E61" s="103">
        <v>396</v>
      </c>
      <c r="F61" s="104">
        <v>0</v>
      </c>
      <c r="G61" s="199">
        <f t="shared" si="2"/>
        <v>0</v>
      </c>
    </row>
    <row r="62" spans="1:7" ht="14.25">
      <c r="A62" s="102" t="s">
        <v>478</v>
      </c>
      <c r="B62" s="192"/>
      <c r="C62" s="156" t="s">
        <v>460</v>
      </c>
      <c r="D62" s="157" t="s">
        <v>50</v>
      </c>
      <c r="E62" s="103">
        <v>1</v>
      </c>
      <c r="F62" s="104">
        <v>0</v>
      </c>
      <c r="G62" s="199">
        <f t="shared" si="2"/>
        <v>0</v>
      </c>
    </row>
    <row r="63" spans="1:7" ht="14.25">
      <c r="A63" s="102" t="s">
        <v>479</v>
      </c>
      <c r="B63" s="192"/>
      <c r="C63" s="240" t="s">
        <v>461</v>
      </c>
      <c r="D63" s="157" t="s">
        <v>50</v>
      </c>
      <c r="E63" s="103">
        <v>1</v>
      </c>
      <c r="F63" s="104">
        <v>0</v>
      </c>
      <c r="G63" s="199">
        <f t="shared" si="2"/>
        <v>0</v>
      </c>
    </row>
    <row r="64" spans="1:7" ht="14.25">
      <c r="A64" s="102" t="s">
        <v>480</v>
      </c>
      <c r="B64" s="192"/>
      <c r="C64" s="156" t="s">
        <v>184</v>
      </c>
      <c r="D64" s="157" t="s">
        <v>50</v>
      </c>
      <c r="E64" s="103">
        <v>1</v>
      </c>
      <c r="F64" s="104">
        <v>0</v>
      </c>
      <c r="G64" s="199">
        <f t="shared" ref="G64:G73" si="10">ROUND(E64*F64,2)</f>
        <v>0</v>
      </c>
    </row>
    <row r="65" spans="1:7" ht="14.25">
      <c r="A65" s="102" t="s">
        <v>481</v>
      </c>
      <c r="B65" s="192"/>
      <c r="C65" s="240" t="s">
        <v>185</v>
      </c>
      <c r="D65" s="157" t="s">
        <v>50</v>
      </c>
      <c r="E65" s="103">
        <v>1</v>
      </c>
      <c r="F65" s="104">
        <v>0</v>
      </c>
      <c r="G65" s="199">
        <f t="shared" si="10"/>
        <v>0</v>
      </c>
    </row>
    <row r="66" spans="1:7" ht="14.25">
      <c r="A66" s="102" t="s">
        <v>482</v>
      </c>
      <c r="B66" s="192"/>
      <c r="C66" s="156" t="s">
        <v>462</v>
      </c>
      <c r="D66" s="157" t="s">
        <v>50</v>
      </c>
      <c r="E66" s="103">
        <v>1</v>
      </c>
      <c r="F66" s="104">
        <v>0</v>
      </c>
      <c r="G66" s="199">
        <f t="shared" si="10"/>
        <v>0</v>
      </c>
    </row>
    <row r="67" spans="1:7" ht="14.25">
      <c r="A67" s="102" t="s">
        <v>483</v>
      </c>
      <c r="B67" s="192"/>
      <c r="C67" s="240" t="s">
        <v>463</v>
      </c>
      <c r="D67" s="157" t="s">
        <v>50</v>
      </c>
      <c r="E67" s="103">
        <v>1</v>
      </c>
      <c r="F67" s="104">
        <v>0</v>
      </c>
      <c r="G67" s="199">
        <f t="shared" si="10"/>
        <v>0</v>
      </c>
    </row>
    <row r="68" spans="1:7" ht="14.25">
      <c r="A68" s="102" t="s">
        <v>484</v>
      </c>
      <c r="B68" s="192"/>
      <c r="C68" s="156" t="s">
        <v>186</v>
      </c>
      <c r="D68" s="157" t="s">
        <v>50</v>
      </c>
      <c r="E68" s="103">
        <v>1</v>
      </c>
      <c r="F68" s="104">
        <v>0</v>
      </c>
      <c r="G68" s="199">
        <f t="shared" si="10"/>
        <v>0</v>
      </c>
    </row>
    <row r="69" spans="1:7" ht="14.25">
      <c r="A69" s="102" t="s">
        <v>485</v>
      </c>
      <c r="B69" s="192"/>
      <c r="C69" s="240" t="s">
        <v>187</v>
      </c>
      <c r="D69" s="157" t="s">
        <v>50</v>
      </c>
      <c r="E69" s="103">
        <v>1</v>
      </c>
      <c r="F69" s="104">
        <v>0</v>
      </c>
      <c r="G69" s="199">
        <f t="shared" si="10"/>
        <v>0</v>
      </c>
    </row>
    <row r="70" spans="1:7" ht="14.25">
      <c r="A70" s="102" t="s">
        <v>486</v>
      </c>
      <c r="B70" s="192"/>
      <c r="C70" s="156" t="s">
        <v>464</v>
      </c>
      <c r="D70" s="157" t="s">
        <v>50</v>
      </c>
      <c r="E70" s="103">
        <v>1</v>
      </c>
      <c r="F70" s="104">
        <v>0</v>
      </c>
      <c r="G70" s="199">
        <f t="shared" si="10"/>
        <v>0</v>
      </c>
    </row>
    <row r="71" spans="1:7" ht="14.25">
      <c r="A71" s="102" t="s">
        <v>487</v>
      </c>
      <c r="B71" s="192"/>
      <c r="C71" s="240" t="s">
        <v>465</v>
      </c>
      <c r="D71" s="157" t="s">
        <v>50</v>
      </c>
      <c r="E71" s="103">
        <v>1</v>
      </c>
      <c r="F71" s="104">
        <v>0</v>
      </c>
      <c r="G71" s="199">
        <f t="shared" si="10"/>
        <v>0</v>
      </c>
    </row>
    <row r="72" spans="1:7" ht="14.25">
      <c r="A72" s="102" t="s">
        <v>488</v>
      </c>
      <c r="B72" s="192"/>
      <c r="C72" s="156" t="s">
        <v>466</v>
      </c>
      <c r="D72" s="157" t="s">
        <v>50</v>
      </c>
      <c r="E72" s="103">
        <v>1</v>
      </c>
      <c r="F72" s="104">
        <v>0</v>
      </c>
      <c r="G72" s="199">
        <f t="shared" si="10"/>
        <v>0</v>
      </c>
    </row>
    <row r="73" spans="1:7" ht="14.25">
      <c r="A73" s="102" t="s">
        <v>489</v>
      </c>
      <c r="B73" s="192"/>
      <c r="C73" s="240" t="s">
        <v>467</v>
      </c>
      <c r="D73" s="157" t="s">
        <v>50</v>
      </c>
      <c r="E73" s="103">
        <v>1</v>
      </c>
      <c r="F73" s="104">
        <v>0</v>
      </c>
      <c r="G73" s="199">
        <f t="shared" si="10"/>
        <v>0</v>
      </c>
    </row>
    <row r="74" spans="1:7" ht="15">
      <c r="A74" s="248">
        <v>5</v>
      </c>
      <c r="B74" s="249" t="s">
        <v>166</v>
      </c>
      <c r="C74" s="250" t="s">
        <v>188</v>
      </c>
      <c r="D74" s="251" t="s">
        <v>17</v>
      </c>
      <c r="E74" s="252" t="s">
        <v>17</v>
      </c>
      <c r="F74" s="253" t="s">
        <v>17</v>
      </c>
      <c r="G74" s="254">
        <f>G75</f>
        <v>0</v>
      </c>
    </row>
    <row r="75" spans="1:7" ht="14.25">
      <c r="A75" s="255" t="s">
        <v>316</v>
      </c>
      <c r="B75" s="157"/>
      <c r="C75" s="256" t="s">
        <v>468</v>
      </c>
      <c r="D75" s="157" t="s">
        <v>65</v>
      </c>
      <c r="E75" s="103">
        <v>1</v>
      </c>
      <c r="F75" s="104">
        <v>0</v>
      </c>
      <c r="G75" s="199">
        <f t="shared" si="2"/>
        <v>0</v>
      </c>
    </row>
    <row r="76" spans="1:7" ht="15.75" thickBot="1">
      <c r="A76" s="107"/>
      <c r="B76" s="194"/>
      <c r="C76" s="25"/>
      <c r="D76" s="194"/>
      <c r="E76" s="195"/>
      <c r="F76" s="16"/>
      <c r="G76" s="16"/>
    </row>
    <row r="77" spans="1:7" ht="17.25" thickTop="1" thickBot="1">
      <c r="A77" s="111"/>
      <c r="B77" s="27"/>
      <c r="C77" s="28"/>
      <c r="D77" s="597" t="s">
        <v>22</v>
      </c>
      <c r="E77" s="597"/>
      <c r="F77" s="597"/>
      <c r="G77" s="257">
        <f>G74+G47+G33+G29+G15</f>
        <v>0</v>
      </c>
    </row>
    <row r="78" spans="1:7" ht="17.25" thickTop="1" thickBot="1">
      <c r="A78" s="111"/>
      <c r="B78" s="27"/>
      <c r="C78" s="28"/>
      <c r="D78" s="597" t="s">
        <v>24</v>
      </c>
      <c r="E78" s="597"/>
      <c r="F78" s="597"/>
      <c r="G78" s="257">
        <f>ROUND(0.23*G77,2)</f>
        <v>0</v>
      </c>
    </row>
    <row r="79" spans="1:7" ht="17.25" thickTop="1" thickBot="1">
      <c r="A79" s="111"/>
      <c r="B79" s="27"/>
      <c r="C79" s="28"/>
      <c r="D79" s="597" t="s">
        <v>189</v>
      </c>
      <c r="E79" s="597"/>
      <c r="F79" s="597"/>
      <c r="G79" s="257">
        <f>G77+G78</f>
        <v>0</v>
      </c>
    </row>
    <row r="80" spans="1:7" ht="16.5" thickTop="1">
      <c r="A80" s="111"/>
      <c r="B80" s="112"/>
      <c r="C80" s="113"/>
      <c r="D80" s="114"/>
      <c r="E80" s="115"/>
    </row>
    <row r="81" spans="1:7" ht="15.75">
      <c r="A81" s="111"/>
      <c r="B81" s="112"/>
      <c r="C81" s="113"/>
      <c r="D81" s="114"/>
      <c r="E81" s="115"/>
    </row>
    <row r="82" spans="1:7" ht="15.75">
      <c r="A82" s="111"/>
      <c r="B82" s="112"/>
      <c r="C82" s="113"/>
      <c r="D82" s="114"/>
      <c r="E82" s="115"/>
    </row>
    <row r="83" spans="1:7" ht="15.75">
      <c r="A83" s="111"/>
      <c r="B83" s="112"/>
      <c r="C83" s="113"/>
      <c r="D83" s="114"/>
      <c r="E83" s="115"/>
    </row>
    <row r="84" spans="1:7" ht="15.75">
      <c r="A84" s="111"/>
      <c r="B84" s="112"/>
      <c r="C84" s="113"/>
      <c r="D84" s="114"/>
      <c r="E84" s="115"/>
    </row>
    <row r="85" spans="1:7" ht="15.75">
      <c r="A85" s="111"/>
      <c r="B85" s="112"/>
      <c r="C85" s="113"/>
      <c r="D85" s="114"/>
      <c r="E85" s="115"/>
    </row>
    <row r="86" spans="1:7" ht="15.75">
      <c r="A86" s="111"/>
      <c r="B86" s="112"/>
      <c r="C86" s="113"/>
      <c r="D86" s="114"/>
      <c r="E86" s="115"/>
    </row>
    <row r="87" spans="1:7" ht="15.75">
      <c r="A87" s="111"/>
      <c r="B87" s="112"/>
      <c r="C87" s="113"/>
      <c r="D87" s="114"/>
      <c r="E87" s="115"/>
    </row>
    <row r="88" spans="1:7" ht="15.75">
      <c r="A88" s="111"/>
      <c r="B88" s="112"/>
      <c r="C88" s="113"/>
      <c r="D88" s="114"/>
      <c r="E88" s="115"/>
    </row>
    <row r="89" spans="1:7" ht="15.75">
      <c r="A89" s="111"/>
      <c r="B89" s="112"/>
      <c r="C89" s="113"/>
      <c r="D89" s="114"/>
      <c r="E89" s="115"/>
    </row>
    <row r="90" spans="1:7" ht="15.75">
      <c r="A90" s="111"/>
      <c r="B90" s="112"/>
      <c r="C90" s="113"/>
      <c r="D90" s="114"/>
      <c r="E90" s="115"/>
    </row>
    <row r="91" spans="1:7" ht="15.75">
      <c r="A91" s="111"/>
      <c r="B91" s="112"/>
      <c r="C91" s="113"/>
      <c r="D91" s="114"/>
      <c r="E91" s="115"/>
    </row>
    <row r="92" spans="1:7" ht="15.75">
      <c r="A92" s="111"/>
      <c r="B92" s="112"/>
      <c r="C92" s="152" t="s">
        <v>242</v>
      </c>
      <c r="D92" s="595" t="s">
        <v>243</v>
      </c>
      <c r="E92" s="596"/>
      <c r="F92" s="596"/>
      <c r="G92" s="596"/>
    </row>
    <row r="93" spans="1:7" ht="15.75">
      <c r="A93" s="111"/>
      <c r="B93" s="112"/>
      <c r="C93" s="152" t="s">
        <v>241</v>
      </c>
      <c r="D93" s="595" t="s">
        <v>53</v>
      </c>
      <c r="E93" s="596"/>
      <c r="F93" s="596"/>
      <c r="G93" s="596"/>
    </row>
    <row r="94" spans="1:7" ht="15.75">
      <c r="A94" s="111"/>
      <c r="B94" s="112"/>
      <c r="C94" s="113"/>
      <c r="D94" s="114"/>
      <c r="E94" s="115"/>
    </row>
    <row r="95" spans="1:7" ht="15.75">
      <c r="A95" s="111"/>
      <c r="B95" s="112"/>
      <c r="C95" s="113"/>
      <c r="D95" s="114"/>
      <c r="E95" s="115"/>
    </row>
    <row r="96" spans="1:7" ht="15.75">
      <c r="A96" s="111"/>
      <c r="B96" s="112"/>
      <c r="C96" s="113"/>
      <c r="D96" s="114"/>
      <c r="E96" s="115"/>
    </row>
    <row r="97" spans="1:5" ht="15.75">
      <c r="A97" s="111"/>
      <c r="B97" s="112"/>
      <c r="C97" s="113"/>
      <c r="D97" s="114"/>
      <c r="E97" s="115"/>
    </row>
    <row r="98" spans="1:5" ht="15.75">
      <c r="A98" s="111"/>
      <c r="B98" s="112"/>
      <c r="C98" s="113"/>
      <c r="D98" s="114"/>
      <c r="E98" s="115"/>
    </row>
    <row r="99" spans="1:5" ht="15.75">
      <c r="A99" s="111"/>
      <c r="B99" s="112"/>
      <c r="C99" s="113"/>
      <c r="D99" s="114"/>
      <c r="E99" s="115"/>
    </row>
    <row r="100" spans="1:5" ht="15.75">
      <c r="A100" s="111"/>
      <c r="B100" s="112"/>
      <c r="C100" s="113"/>
      <c r="D100" s="114"/>
      <c r="E100" s="115"/>
    </row>
    <row r="101" spans="1:5" ht="14.25" customHeight="1">
      <c r="A101" s="111"/>
      <c r="B101" s="112"/>
      <c r="C101" s="113"/>
      <c r="D101" s="114"/>
      <c r="E101" s="115"/>
    </row>
    <row r="102" spans="1:5" ht="15.75">
      <c r="A102" s="111"/>
      <c r="B102" s="112"/>
      <c r="C102" s="113"/>
      <c r="D102" s="114"/>
      <c r="E102" s="115"/>
    </row>
    <row r="103" spans="1:5" ht="15.75">
      <c r="A103" s="111"/>
      <c r="B103" s="112"/>
      <c r="C103" s="113"/>
      <c r="D103" s="114"/>
      <c r="E103" s="115"/>
    </row>
    <row r="104" spans="1:5" ht="15.75">
      <c r="A104" s="111"/>
      <c r="B104" s="112"/>
      <c r="C104" s="113"/>
      <c r="D104" s="114"/>
      <c r="E104" s="115"/>
    </row>
    <row r="105" spans="1:5" ht="15.75">
      <c r="A105" s="111"/>
      <c r="B105" s="112"/>
      <c r="C105" s="113"/>
      <c r="D105" s="114"/>
      <c r="E105" s="115"/>
    </row>
    <row r="106" spans="1:5" ht="15.75">
      <c r="A106" s="111"/>
      <c r="B106" s="112"/>
      <c r="C106" s="113"/>
      <c r="D106" s="114"/>
      <c r="E106" s="115"/>
    </row>
    <row r="107" spans="1:5" ht="15.75">
      <c r="A107" s="111"/>
      <c r="B107" s="112"/>
      <c r="C107" s="113"/>
      <c r="D107" s="114"/>
      <c r="E107" s="115"/>
    </row>
    <row r="108" spans="1:5" ht="15.75">
      <c r="A108" s="111"/>
      <c r="B108" s="112"/>
      <c r="C108" s="113"/>
      <c r="D108" s="114"/>
      <c r="E108" s="115"/>
    </row>
    <row r="109" spans="1:5" ht="15.75">
      <c r="A109" s="111"/>
      <c r="B109" s="112"/>
      <c r="C109" s="113"/>
      <c r="D109" s="114"/>
      <c r="E109" s="115"/>
    </row>
    <row r="110" spans="1:5" ht="15.75">
      <c r="A110" s="111"/>
      <c r="B110" s="112"/>
      <c r="C110" s="113"/>
      <c r="D110" s="114"/>
      <c r="E110" s="115"/>
    </row>
    <row r="111" spans="1:5" ht="15.75">
      <c r="A111" s="111"/>
      <c r="B111" s="112"/>
      <c r="C111" s="113"/>
      <c r="D111" s="114"/>
      <c r="E111" s="115"/>
    </row>
    <row r="112" spans="1:5" ht="15.75">
      <c r="A112" s="111"/>
      <c r="B112" s="112"/>
      <c r="C112" s="113"/>
      <c r="D112" s="114"/>
      <c r="E112" s="115"/>
    </row>
    <row r="113" spans="1:5" ht="75" customHeight="1">
      <c r="A113" s="111"/>
      <c r="B113" s="112"/>
      <c r="C113" s="113"/>
      <c r="D113" s="114"/>
      <c r="E113" s="115"/>
    </row>
    <row r="114" spans="1:5" ht="15.75">
      <c r="A114" s="111"/>
      <c r="B114" s="112"/>
      <c r="C114" s="113"/>
      <c r="D114" s="114"/>
      <c r="E114" s="115"/>
    </row>
    <row r="115" spans="1:5" ht="15.75">
      <c r="A115" s="111"/>
      <c r="B115" s="112"/>
      <c r="C115" s="113"/>
      <c r="D115" s="114"/>
      <c r="E115" s="115"/>
    </row>
    <row r="116" spans="1:5" ht="15.75">
      <c r="A116" s="111"/>
      <c r="B116" s="112"/>
      <c r="C116" s="113"/>
      <c r="D116" s="114"/>
      <c r="E116" s="115"/>
    </row>
    <row r="117" spans="1:5" ht="15.75">
      <c r="A117" s="111"/>
      <c r="B117" s="112"/>
      <c r="C117" s="113"/>
      <c r="D117" s="114"/>
      <c r="E117" s="115"/>
    </row>
    <row r="118" spans="1:5" ht="15.75">
      <c r="A118" s="111"/>
      <c r="B118" s="112"/>
      <c r="C118" s="113"/>
      <c r="D118" s="114"/>
      <c r="E118" s="115"/>
    </row>
    <row r="119" spans="1:5" ht="15.75">
      <c r="A119" s="111"/>
      <c r="B119" s="112"/>
      <c r="C119" s="113"/>
      <c r="D119" s="114"/>
      <c r="E119" s="115"/>
    </row>
    <row r="120" spans="1:5" ht="15.75">
      <c r="A120" s="111"/>
      <c r="B120" s="112"/>
      <c r="C120" s="113"/>
      <c r="D120" s="114"/>
      <c r="E120" s="115"/>
    </row>
    <row r="121" spans="1:5" ht="15.75">
      <c r="A121" s="111"/>
      <c r="B121" s="112"/>
      <c r="C121" s="113"/>
      <c r="D121" s="114"/>
      <c r="E121" s="115"/>
    </row>
    <row r="122" spans="1:5" ht="15.75">
      <c r="A122" s="111"/>
      <c r="B122" s="112"/>
      <c r="C122" s="113"/>
      <c r="D122" s="114"/>
      <c r="E122" s="115"/>
    </row>
    <row r="123" spans="1:5" ht="15.75">
      <c r="A123" s="111"/>
      <c r="B123" s="112"/>
      <c r="C123" s="113"/>
      <c r="D123" s="114"/>
      <c r="E123" s="115"/>
    </row>
    <row r="124" spans="1:5" ht="15.75">
      <c r="A124" s="111"/>
      <c r="B124" s="112"/>
      <c r="C124" s="113"/>
      <c r="D124" s="114"/>
      <c r="E124" s="115"/>
    </row>
    <row r="125" spans="1:5" ht="15.75">
      <c r="A125" s="111"/>
      <c r="B125" s="112"/>
      <c r="C125" s="113"/>
      <c r="D125" s="114"/>
      <c r="E125" s="115"/>
    </row>
    <row r="126" spans="1:5" ht="15.75">
      <c r="A126" s="111"/>
      <c r="B126" s="116"/>
      <c r="C126" s="113"/>
      <c r="D126" s="114"/>
      <c r="E126" s="114"/>
    </row>
    <row r="127" spans="1:5" ht="15.75">
      <c r="A127" s="111"/>
      <c r="B127" s="112"/>
      <c r="C127" s="113"/>
      <c r="D127" s="114"/>
      <c r="E127" s="114"/>
    </row>
    <row r="128" spans="1:5" ht="15.75">
      <c r="A128" s="111"/>
      <c r="B128" s="117"/>
      <c r="C128" s="113"/>
      <c r="D128" s="114"/>
      <c r="E128" s="114"/>
    </row>
    <row r="129" spans="1:5" ht="15.75">
      <c r="A129" s="111"/>
      <c r="B129" s="117"/>
      <c r="D129" s="114"/>
      <c r="E129" s="114"/>
    </row>
    <row r="130" spans="1:5" ht="15.75">
      <c r="A130" s="111"/>
      <c r="B130" s="117"/>
      <c r="C130" s="118"/>
      <c r="D130" s="114"/>
      <c r="E130" s="114"/>
    </row>
    <row r="131" spans="1:5" ht="15.75">
      <c r="A131" s="111"/>
      <c r="B131" s="117"/>
      <c r="C131" s="119"/>
      <c r="D131" s="114"/>
      <c r="E131" s="114"/>
    </row>
    <row r="132" spans="1:5" ht="15.75">
      <c r="A132" s="111"/>
      <c r="B132" s="117"/>
      <c r="C132" s="113"/>
      <c r="D132" s="114"/>
      <c r="E132" s="114"/>
    </row>
    <row r="133" spans="1:5" ht="15.75">
      <c r="A133" s="111"/>
      <c r="B133" s="117"/>
      <c r="C133" s="113"/>
      <c r="D133" s="114"/>
      <c r="E133" s="114"/>
    </row>
    <row r="134" spans="1:5" ht="15.75">
      <c r="A134" s="111"/>
      <c r="B134" s="117"/>
      <c r="C134" s="113"/>
      <c r="D134" s="114"/>
      <c r="E134" s="114"/>
    </row>
    <row r="135" spans="1:5" ht="15.75">
      <c r="A135" s="111"/>
      <c r="B135" s="117"/>
      <c r="C135" s="113"/>
      <c r="D135" s="114"/>
      <c r="E135" s="114"/>
    </row>
    <row r="136" spans="1:5" ht="15.75">
      <c r="A136" s="111"/>
      <c r="B136" s="112"/>
      <c r="C136" s="113"/>
      <c r="D136" s="114"/>
      <c r="E136" s="114"/>
    </row>
    <row r="137" spans="1:5" ht="15.75">
      <c r="A137" s="111"/>
      <c r="B137" s="112"/>
      <c r="C137" s="113"/>
      <c r="D137" s="114"/>
      <c r="E137" s="114"/>
    </row>
    <row r="138" spans="1:5" ht="15.75">
      <c r="A138" s="111"/>
      <c r="B138" s="112"/>
      <c r="C138" s="113"/>
      <c r="D138" s="114"/>
      <c r="E138" s="114"/>
    </row>
    <row r="139" spans="1:5" ht="15.75">
      <c r="A139" s="111"/>
      <c r="B139" s="112"/>
      <c r="C139" s="113"/>
      <c r="D139" s="114"/>
      <c r="E139" s="114"/>
    </row>
    <row r="140" spans="1:5" ht="15.75">
      <c r="A140" s="111"/>
      <c r="B140" s="112"/>
      <c r="C140" s="113"/>
      <c r="D140" s="114"/>
      <c r="E140" s="114"/>
    </row>
    <row r="141" spans="1:5" ht="15.75">
      <c r="A141" s="111"/>
      <c r="B141" s="112"/>
      <c r="C141" s="113"/>
      <c r="D141" s="114"/>
      <c r="E141" s="114"/>
    </row>
    <row r="142" spans="1:5" ht="15.75">
      <c r="A142" s="111"/>
      <c r="B142" s="112"/>
      <c r="C142" s="113"/>
      <c r="D142" s="114"/>
      <c r="E142" s="114"/>
    </row>
    <row r="143" spans="1:5" ht="15.75">
      <c r="A143" s="111"/>
      <c r="B143" s="112"/>
      <c r="C143" s="113"/>
      <c r="D143" s="114"/>
      <c r="E143" s="114"/>
    </row>
    <row r="144" spans="1:5" ht="15.75">
      <c r="A144" s="111"/>
      <c r="B144" s="112"/>
      <c r="C144" s="113"/>
      <c r="D144" s="114"/>
      <c r="E144" s="114"/>
    </row>
    <row r="145" spans="1:5" ht="15.75">
      <c r="A145" s="111"/>
      <c r="B145" s="112"/>
      <c r="C145" s="113"/>
      <c r="D145" s="114"/>
      <c r="E145" s="114"/>
    </row>
    <row r="146" spans="1:5" ht="15.75">
      <c r="A146" s="111"/>
      <c r="B146" s="112"/>
      <c r="C146" s="113"/>
      <c r="D146" s="114"/>
      <c r="E146" s="114"/>
    </row>
    <row r="147" spans="1:5" ht="15.75">
      <c r="A147" s="111"/>
      <c r="B147" s="112"/>
      <c r="C147" s="113"/>
      <c r="D147" s="114"/>
      <c r="E147" s="114"/>
    </row>
    <row r="148" spans="1:5" ht="15.75">
      <c r="A148" s="111"/>
      <c r="B148" s="112"/>
      <c r="C148" s="113"/>
      <c r="D148" s="114"/>
      <c r="E148" s="114"/>
    </row>
    <row r="149" spans="1:5" ht="15.75">
      <c r="A149" s="111"/>
      <c r="B149" s="112"/>
      <c r="C149" s="113"/>
      <c r="D149" s="114"/>
      <c r="E149" s="114"/>
    </row>
    <row r="150" spans="1:5" ht="15.75">
      <c r="A150" s="111"/>
      <c r="B150" s="112"/>
      <c r="C150" s="113"/>
      <c r="D150" s="114"/>
      <c r="E150" s="114"/>
    </row>
    <row r="151" spans="1:5" ht="15.75">
      <c r="A151" s="111"/>
      <c r="B151" s="112"/>
      <c r="C151" s="113"/>
      <c r="D151" s="114"/>
      <c r="E151" s="114"/>
    </row>
    <row r="152" spans="1:5" ht="15.75">
      <c r="A152" s="111"/>
      <c r="B152" s="112"/>
      <c r="C152" s="113"/>
      <c r="D152" s="114"/>
      <c r="E152" s="114"/>
    </row>
    <row r="153" spans="1:5" ht="15.75">
      <c r="A153" s="111"/>
      <c r="B153" s="112"/>
      <c r="C153" s="113"/>
      <c r="D153" s="114"/>
      <c r="E153" s="114"/>
    </row>
    <row r="154" spans="1:5" ht="15.75">
      <c r="A154" s="111"/>
      <c r="B154" s="112"/>
      <c r="C154" s="113"/>
      <c r="D154" s="114"/>
      <c r="E154" s="114"/>
    </row>
    <row r="155" spans="1:5" ht="15.75">
      <c r="A155" s="111"/>
      <c r="B155" s="112"/>
      <c r="C155" s="113"/>
      <c r="D155" s="114"/>
      <c r="E155" s="114"/>
    </row>
    <row r="156" spans="1:5" ht="15.75">
      <c r="A156" s="111"/>
      <c r="B156" s="112"/>
      <c r="C156" s="113"/>
      <c r="D156" s="114"/>
      <c r="E156" s="114"/>
    </row>
    <row r="157" spans="1:5" ht="15.75">
      <c r="A157" s="111"/>
      <c r="B157" s="112"/>
      <c r="C157" s="113"/>
      <c r="D157" s="114"/>
      <c r="E157" s="114"/>
    </row>
    <row r="158" spans="1:5" ht="15.75">
      <c r="A158" s="111"/>
      <c r="B158" s="112"/>
      <c r="C158" s="113"/>
      <c r="D158" s="114"/>
      <c r="E158" s="114"/>
    </row>
    <row r="159" spans="1:5" ht="15.75">
      <c r="A159" s="111"/>
      <c r="B159" s="112"/>
      <c r="C159" s="113"/>
      <c r="D159" s="114"/>
      <c r="E159" s="114"/>
    </row>
    <row r="160" spans="1:5" ht="15.75">
      <c r="A160" s="111"/>
      <c r="B160" s="112"/>
      <c r="C160" s="113"/>
      <c r="D160" s="114"/>
      <c r="E160" s="114"/>
    </row>
    <row r="161" spans="1:5" ht="15.75">
      <c r="A161" s="111"/>
      <c r="B161" s="112"/>
      <c r="C161" s="113"/>
      <c r="D161" s="114"/>
      <c r="E161" s="114"/>
    </row>
    <row r="162" spans="1:5" ht="15.75">
      <c r="A162" s="111"/>
      <c r="B162" s="112"/>
      <c r="C162" s="113"/>
      <c r="D162" s="114"/>
      <c r="E162" s="114"/>
    </row>
    <row r="163" spans="1:5" ht="15.75">
      <c r="A163" s="111"/>
      <c r="B163" s="112"/>
      <c r="C163" s="113"/>
      <c r="D163" s="114"/>
      <c r="E163" s="114"/>
    </row>
    <row r="164" spans="1:5" ht="15.75">
      <c r="A164" s="111"/>
      <c r="B164" s="112"/>
      <c r="C164" s="113"/>
      <c r="D164" s="114"/>
      <c r="E164" s="114"/>
    </row>
    <row r="165" spans="1:5" ht="15.75">
      <c r="A165" s="111"/>
      <c r="B165" s="112"/>
      <c r="C165" s="113"/>
      <c r="D165" s="114"/>
      <c r="E165" s="114"/>
    </row>
    <row r="166" spans="1:5" ht="15.75">
      <c r="A166" s="111"/>
      <c r="B166" s="112"/>
      <c r="C166" s="113"/>
      <c r="D166" s="114"/>
      <c r="E166" s="114"/>
    </row>
    <row r="167" spans="1:5" ht="15.75">
      <c r="A167" s="111"/>
      <c r="B167" s="112"/>
      <c r="C167" s="113"/>
      <c r="D167" s="114"/>
      <c r="E167" s="114"/>
    </row>
    <row r="168" spans="1:5" ht="15.75">
      <c r="A168" s="111"/>
      <c r="B168" s="112"/>
      <c r="C168" s="113"/>
      <c r="D168" s="114"/>
      <c r="E168" s="114"/>
    </row>
    <row r="169" spans="1:5" ht="15.75">
      <c r="A169" s="111"/>
      <c r="B169" s="112"/>
      <c r="C169" s="113"/>
      <c r="D169" s="114"/>
      <c r="E169" s="114"/>
    </row>
    <row r="170" spans="1:5" ht="15.75">
      <c r="A170" s="111"/>
      <c r="B170" s="112"/>
      <c r="C170" s="113"/>
      <c r="D170" s="114"/>
      <c r="E170" s="114"/>
    </row>
    <row r="171" spans="1:5" ht="15.75">
      <c r="A171" s="111"/>
      <c r="B171" s="117"/>
      <c r="C171" s="113"/>
      <c r="D171" s="114"/>
      <c r="E171" s="114"/>
    </row>
    <row r="172" spans="1:5" ht="15.75">
      <c r="A172" s="111"/>
      <c r="B172" s="117"/>
      <c r="C172" s="113"/>
      <c r="D172" s="120"/>
      <c r="E172" s="120"/>
    </row>
    <row r="173" spans="1:5" ht="15.75">
      <c r="A173" s="111"/>
      <c r="B173" s="117"/>
      <c r="C173" s="113"/>
      <c r="D173" s="114"/>
      <c r="E173" s="114"/>
    </row>
    <row r="174" spans="1:5" ht="15.75">
      <c r="A174" s="111"/>
      <c r="B174" s="116"/>
      <c r="C174" s="121"/>
      <c r="D174" s="114"/>
      <c r="E174" s="114"/>
    </row>
    <row r="175" spans="1:5" ht="15.75">
      <c r="A175" s="111"/>
      <c r="B175" s="117"/>
      <c r="C175" s="113"/>
      <c r="D175" s="120"/>
      <c r="E175" s="120"/>
    </row>
    <row r="176" spans="1:5" ht="15.75">
      <c r="A176" s="111"/>
      <c r="B176" s="117"/>
      <c r="C176" s="113"/>
      <c r="D176" s="120"/>
      <c r="E176" s="120"/>
    </row>
    <row r="177" spans="1:5" ht="15.75">
      <c r="A177" s="111"/>
      <c r="B177" s="116"/>
      <c r="C177" s="113"/>
      <c r="D177" s="114"/>
      <c r="E177" s="114"/>
    </row>
    <row r="178" spans="1:5" ht="15.75">
      <c r="A178" s="111"/>
      <c r="B178" s="116"/>
      <c r="C178" s="121"/>
      <c r="D178" s="120"/>
      <c r="E178" s="120"/>
    </row>
    <row r="179" spans="1:5" ht="15.75">
      <c r="A179" s="111"/>
      <c r="B179" s="117"/>
      <c r="C179" s="113"/>
      <c r="D179" s="120"/>
      <c r="E179" s="120"/>
    </row>
    <row r="180" spans="1:5" ht="15.75">
      <c r="A180" s="111"/>
      <c r="B180" s="117"/>
      <c r="C180" s="113"/>
      <c r="D180" s="114"/>
      <c r="E180" s="114"/>
    </row>
    <row r="181" spans="1:5" ht="15">
      <c r="A181" s="122"/>
      <c r="B181" s="116"/>
      <c r="C181" s="121"/>
      <c r="D181" s="120"/>
      <c r="E181" s="120"/>
    </row>
    <row r="182" spans="1:5" ht="15.75">
      <c r="A182" s="111"/>
      <c r="B182" s="117"/>
      <c r="C182" s="113"/>
      <c r="D182" s="120"/>
      <c r="E182" s="120"/>
    </row>
    <row r="183" spans="1:5" ht="14.25" customHeight="1">
      <c r="A183" s="111"/>
      <c r="B183" s="117"/>
      <c r="C183" s="113"/>
      <c r="D183" s="122"/>
      <c r="E183" s="122"/>
    </row>
    <row r="184" spans="1:5" ht="15.75">
      <c r="A184" s="111"/>
      <c r="B184" s="112"/>
      <c r="C184" s="121"/>
      <c r="D184" s="114"/>
      <c r="E184" s="114"/>
    </row>
    <row r="185" spans="1:5" ht="15.75">
      <c r="A185" s="111"/>
      <c r="B185" s="112"/>
      <c r="C185" s="123"/>
      <c r="D185" s="114"/>
      <c r="E185" s="114"/>
    </row>
    <row r="186" spans="1:5" ht="15.75">
      <c r="A186" s="111"/>
      <c r="B186" s="112"/>
      <c r="C186" s="113"/>
      <c r="D186" s="114"/>
      <c r="E186" s="114"/>
    </row>
    <row r="187" spans="1:5" ht="15.75">
      <c r="A187" s="111"/>
      <c r="B187" s="112"/>
      <c r="C187" s="113"/>
      <c r="D187" s="114"/>
      <c r="E187" s="114"/>
    </row>
    <row r="188" spans="1:5" ht="15.75">
      <c r="A188" s="111"/>
      <c r="B188" s="112"/>
      <c r="C188" s="113"/>
      <c r="D188" s="114"/>
      <c r="E188" s="114"/>
    </row>
    <row r="189" spans="1:5" ht="15.75">
      <c r="A189" s="111"/>
      <c r="B189" s="112"/>
      <c r="C189" s="123"/>
      <c r="D189" s="114"/>
      <c r="E189" s="114"/>
    </row>
    <row r="190" spans="1:5" ht="15.75">
      <c r="A190" s="111"/>
      <c r="B190" s="112"/>
      <c r="C190" s="113"/>
      <c r="D190" s="114"/>
      <c r="E190" s="114"/>
    </row>
    <row r="191" spans="1:5" ht="15.75">
      <c r="A191" s="111"/>
      <c r="B191" s="112"/>
      <c r="C191" s="113"/>
      <c r="D191" s="114"/>
      <c r="E191" s="114"/>
    </row>
    <row r="192" spans="1:5" ht="15.75">
      <c r="A192" s="111"/>
      <c r="B192" s="117"/>
      <c r="C192" s="121"/>
      <c r="D192" s="114"/>
      <c r="E192" s="114"/>
    </row>
    <row r="193" spans="1:5" ht="15.75">
      <c r="A193" s="111"/>
      <c r="B193" s="112"/>
      <c r="C193" s="113"/>
      <c r="D193" s="114"/>
      <c r="E193" s="114"/>
    </row>
    <row r="194" spans="1:5" ht="15.75">
      <c r="A194" s="111"/>
      <c r="B194" s="112"/>
      <c r="C194" s="121"/>
      <c r="D194" s="114"/>
      <c r="E194" s="114"/>
    </row>
    <row r="195" spans="1:5" ht="75" customHeight="1">
      <c r="A195" s="122"/>
      <c r="B195" s="112"/>
      <c r="C195" s="113"/>
      <c r="D195" s="114"/>
      <c r="E195" s="114"/>
    </row>
    <row r="196" spans="1:5" ht="15.75">
      <c r="A196" s="111"/>
      <c r="B196" s="117"/>
      <c r="C196" s="113"/>
      <c r="D196" s="114"/>
      <c r="E196" s="114"/>
    </row>
    <row r="197" spans="1:5" ht="15.75">
      <c r="A197" s="111"/>
      <c r="B197" s="112"/>
      <c r="C197" s="113"/>
      <c r="D197" s="122"/>
      <c r="E197" s="122"/>
    </row>
    <row r="198" spans="1:5" ht="15.75">
      <c r="A198" s="111"/>
      <c r="B198" s="112"/>
      <c r="C198" s="121"/>
      <c r="D198" s="114"/>
      <c r="E198" s="114"/>
    </row>
    <row r="199" spans="1:5" ht="15.75">
      <c r="A199" s="111"/>
      <c r="B199" s="112"/>
      <c r="C199" s="121"/>
      <c r="D199" s="114"/>
      <c r="E199" s="114"/>
    </row>
    <row r="200" spans="1:5" ht="15.75">
      <c r="A200" s="111"/>
      <c r="B200" s="112"/>
      <c r="C200" s="113"/>
      <c r="D200" s="114"/>
      <c r="E200" s="114"/>
    </row>
    <row r="201" spans="1:5" ht="15">
      <c r="A201" s="122"/>
      <c r="B201" s="112"/>
      <c r="C201" s="113"/>
      <c r="D201" s="114"/>
      <c r="E201" s="114"/>
    </row>
    <row r="202" spans="1:5" ht="15.75">
      <c r="A202" s="111"/>
      <c r="B202" s="117"/>
      <c r="C202" s="113"/>
      <c r="D202" s="114"/>
      <c r="E202" s="114"/>
    </row>
    <row r="203" spans="1:5" ht="15.75">
      <c r="A203" s="111"/>
      <c r="B203" s="117"/>
      <c r="C203" s="113"/>
      <c r="D203" s="114"/>
      <c r="E203" s="114"/>
    </row>
    <row r="204" spans="1:5" ht="15">
      <c r="A204" s="124"/>
      <c r="B204" s="112"/>
      <c r="C204" s="121"/>
      <c r="D204" s="114"/>
      <c r="E204" s="114"/>
    </row>
    <row r="205" spans="1:5" ht="15">
      <c r="A205" s="124"/>
      <c r="B205" s="112"/>
      <c r="C205" s="121"/>
      <c r="D205" s="114"/>
      <c r="E205" s="114"/>
    </row>
    <row r="206" spans="1:5" ht="15">
      <c r="A206" s="124"/>
      <c r="B206" s="112"/>
      <c r="C206" s="113"/>
      <c r="D206" s="114"/>
      <c r="E206" s="114"/>
    </row>
    <row r="207" spans="1:5" ht="15">
      <c r="A207" s="124"/>
      <c r="B207" s="112"/>
      <c r="C207" s="113"/>
      <c r="D207" s="114"/>
      <c r="E207" s="114"/>
    </row>
    <row r="208" spans="1:5" ht="15.75">
      <c r="A208" s="111"/>
      <c r="B208" s="112"/>
      <c r="C208" s="113"/>
      <c r="D208" s="114"/>
      <c r="E208" s="114"/>
    </row>
    <row r="209" spans="1:5" ht="15.75">
      <c r="A209" s="111"/>
      <c r="B209" s="112"/>
      <c r="C209" s="113"/>
      <c r="D209" s="114"/>
      <c r="E209" s="114"/>
    </row>
    <row r="210" spans="1:5" ht="15.75">
      <c r="A210" s="111"/>
      <c r="B210" s="112"/>
      <c r="C210" s="113"/>
      <c r="D210" s="114"/>
      <c r="E210" s="114"/>
    </row>
    <row r="211" spans="1:5" ht="15.75">
      <c r="A211" s="111"/>
      <c r="B211" s="112"/>
      <c r="C211" s="113"/>
      <c r="D211" s="114"/>
      <c r="E211" s="114"/>
    </row>
    <row r="212" spans="1:5" ht="15.75">
      <c r="A212" s="111"/>
      <c r="B212" s="112"/>
      <c r="C212" s="113"/>
      <c r="D212" s="114"/>
      <c r="E212" s="114"/>
    </row>
    <row r="213" spans="1:5" ht="15.75">
      <c r="A213" s="111"/>
      <c r="B213" s="112"/>
      <c r="C213" s="113"/>
      <c r="D213" s="114"/>
      <c r="E213" s="114"/>
    </row>
    <row r="214" spans="1:5" ht="15.75">
      <c r="A214" s="111"/>
      <c r="B214" s="112"/>
      <c r="C214" s="113"/>
      <c r="D214" s="114"/>
      <c r="E214" s="114"/>
    </row>
    <row r="215" spans="1:5" ht="15.75">
      <c r="A215" s="111"/>
      <c r="B215" s="117"/>
      <c r="C215" s="113"/>
      <c r="D215" s="114"/>
      <c r="E215" s="114"/>
    </row>
    <row r="216" spans="1:5" ht="15.75">
      <c r="A216" s="111"/>
      <c r="B216" s="112"/>
      <c r="C216" s="113"/>
      <c r="D216" s="114"/>
      <c r="E216" s="114"/>
    </row>
    <row r="217" spans="1:5" ht="15.75">
      <c r="A217" s="111"/>
      <c r="B217" s="112"/>
      <c r="C217" s="121"/>
      <c r="D217" s="114"/>
      <c r="E217" s="114"/>
    </row>
    <row r="218" spans="1:5" ht="15.75">
      <c r="A218" s="111"/>
      <c r="B218" s="112"/>
      <c r="C218" s="113"/>
      <c r="D218" s="114"/>
      <c r="E218" s="114"/>
    </row>
    <row r="219" spans="1:5" ht="15.75">
      <c r="A219" s="111"/>
      <c r="B219" s="112"/>
      <c r="C219" s="113"/>
      <c r="D219" s="114"/>
      <c r="E219" s="114"/>
    </row>
    <row r="220" spans="1:5" ht="15.75">
      <c r="A220" s="111"/>
      <c r="B220" s="112"/>
      <c r="C220" s="113"/>
      <c r="D220" s="114"/>
      <c r="E220" s="114"/>
    </row>
    <row r="221" spans="1:5" ht="15.75">
      <c r="A221" s="111"/>
      <c r="B221" s="112"/>
      <c r="C221" s="113"/>
      <c r="D221" s="114"/>
      <c r="E221" s="114"/>
    </row>
    <row r="222" spans="1:5" ht="15.75">
      <c r="A222" s="111"/>
      <c r="B222" s="117"/>
      <c r="C222" s="113"/>
      <c r="D222" s="114"/>
      <c r="E222" s="114"/>
    </row>
    <row r="223" spans="1:5" ht="15.75">
      <c r="A223" s="111"/>
      <c r="B223" s="117"/>
      <c r="C223" s="113"/>
      <c r="D223" s="114"/>
      <c r="E223" s="114"/>
    </row>
    <row r="224" spans="1:5" ht="15.75">
      <c r="A224" s="111"/>
      <c r="B224" s="117"/>
      <c r="C224" s="121"/>
      <c r="D224" s="114"/>
      <c r="E224" s="114"/>
    </row>
    <row r="225" spans="1:5" ht="15.75">
      <c r="A225" s="111"/>
      <c r="B225" s="117"/>
      <c r="C225" s="113"/>
      <c r="D225" s="114"/>
      <c r="E225" s="114"/>
    </row>
    <row r="226" spans="1:5" ht="15.75">
      <c r="A226" s="111"/>
      <c r="B226" s="117"/>
      <c r="C226" s="113"/>
      <c r="D226" s="114"/>
      <c r="E226" s="114"/>
    </row>
    <row r="227" spans="1:5" ht="15.75">
      <c r="A227" s="111"/>
      <c r="B227" s="112"/>
      <c r="C227" s="113"/>
      <c r="D227" s="114"/>
      <c r="E227" s="114"/>
    </row>
    <row r="228" spans="1:5" ht="15.75">
      <c r="A228" s="111"/>
      <c r="B228" s="112"/>
      <c r="C228" s="113"/>
      <c r="D228" s="114"/>
      <c r="E228" s="114"/>
    </row>
    <row r="229" spans="1:5" ht="15.75">
      <c r="A229" s="111"/>
      <c r="B229" s="112"/>
      <c r="C229" s="113"/>
      <c r="D229" s="114"/>
      <c r="E229" s="114"/>
    </row>
    <row r="230" spans="1:5" ht="15.75">
      <c r="A230" s="111"/>
      <c r="B230" s="117"/>
      <c r="C230" s="113"/>
      <c r="D230" s="114"/>
      <c r="E230" s="114"/>
    </row>
    <row r="231" spans="1:5" ht="15.75">
      <c r="A231" s="111"/>
      <c r="B231" s="117"/>
      <c r="C231" s="113"/>
      <c r="D231" s="114"/>
      <c r="E231" s="114"/>
    </row>
    <row r="232" spans="1:5" ht="15.75">
      <c r="A232" s="111"/>
      <c r="B232" s="117"/>
      <c r="C232" s="121"/>
      <c r="D232" s="114"/>
      <c r="E232" s="114"/>
    </row>
    <row r="233" spans="1:5" ht="15.75">
      <c r="A233" s="111"/>
      <c r="B233" s="117"/>
      <c r="C233" s="113"/>
      <c r="D233" s="114"/>
      <c r="E233" s="114"/>
    </row>
    <row r="234" spans="1:5" ht="15.75">
      <c r="A234" s="111"/>
      <c r="B234" s="117"/>
      <c r="C234" s="121"/>
      <c r="D234" s="114"/>
      <c r="E234" s="114"/>
    </row>
    <row r="235" spans="1:5" ht="15.75">
      <c r="A235" s="111"/>
      <c r="B235" s="112"/>
      <c r="C235" s="113"/>
      <c r="D235" s="114"/>
      <c r="E235" s="114"/>
    </row>
    <row r="236" spans="1:5" ht="15.75">
      <c r="A236" s="111"/>
      <c r="B236" s="112"/>
      <c r="C236" s="121"/>
      <c r="D236" s="114"/>
      <c r="E236" s="114"/>
    </row>
    <row r="237" spans="1:5" ht="15.75">
      <c r="A237" s="111"/>
      <c r="B237" s="112"/>
      <c r="C237" s="113"/>
      <c r="D237" s="114"/>
      <c r="E237" s="114"/>
    </row>
    <row r="238" spans="1:5" ht="15.75">
      <c r="A238" s="111"/>
      <c r="B238" s="112"/>
      <c r="C238" s="113"/>
      <c r="D238" s="114"/>
      <c r="E238" s="114"/>
    </row>
    <row r="239" spans="1:5" ht="15.75">
      <c r="A239" s="111"/>
      <c r="B239" s="117"/>
      <c r="C239" s="121"/>
      <c r="D239" s="114"/>
      <c r="E239" s="114"/>
    </row>
    <row r="240" spans="1:5" ht="15">
      <c r="A240" s="125"/>
      <c r="B240" s="112"/>
      <c r="C240" s="113"/>
      <c r="D240" s="114"/>
      <c r="E240" s="114"/>
    </row>
    <row r="241" spans="1:5" ht="15.75">
      <c r="A241" s="111"/>
      <c r="B241" s="117"/>
      <c r="C241" s="121"/>
      <c r="D241" s="114"/>
      <c r="E241" s="114"/>
    </row>
    <row r="242" spans="1:5" ht="15.75">
      <c r="A242" s="111"/>
      <c r="B242" s="112"/>
      <c r="C242" s="113"/>
      <c r="D242" s="114"/>
      <c r="E242" s="114"/>
    </row>
    <row r="243" spans="1:5" ht="15.75">
      <c r="A243" s="111"/>
      <c r="B243" s="112"/>
      <c r="C243" s="121"/>
      <c r="D243" s="114"/>
      <c r="E243" s="114"/>
    </row>
    <row r="244" spans="1:5" ht="15.75">
      <c r="A244" s="111"/>
      <c r="B244" s="112"/>
      <c r="C244" s="121"/>
      <c r="D244" s="114"/>
      <c r="E244" s="114"/>
    </row>
    <row r="245" spans="1:5" ht="15.75">
      <c r="A245" s="111"/>
      <c r="B245" s="112"/>
      <c r="C245" s="113"/>
      <c r="D245" s="114"/>
      <c r="E245" s="114"/>
    </row>
    <row r="246" spans="1:5" ht="15.75">
      <c r="A246" s="111"/>
      <c r="B246" s="112"/>
      <c r="C246" s="113"/>
      <c r="D246" s="114"/>
      <c r="E246" s="114"/>
    </row>
    <row r="247" spans="1:5" ht="15.75">
      <c r="A247" s="111"/>
      <c r="B247" s="117"/>
      <c r="C247" s="113"/>
      <c r="D247" s="114"/>
      <c r="E247" s="114"/>
    </row>
    <row r="248" spans="1:5" ht="15.75">
      <c r="A248" s="111"/>
      <c r="B248" s="112"/>
      <c r="C248" s="113"/>
      <c r="D248" s="114"/>
      <c r="E248" s="114"/>
    </row>
    <row r="249" spans="1:5" ht="15.75">
      <c r="A249" s="111"/>
      <c r="B249" s="112"/>
      <c r="C249" s="121"/>
      <c r="D249" s="114"/>
      <c r="E249" s="114"/>
    </row>
    <row r="250" spans="1:5" ht="15.75">
      <c r="A250" s="111"/>
      <c r="B250" s="112"/>
      <c r="C250" s="113"/>
      <c r="D250" s="114"/>
      <c r="E250" s="114"/>
    </row>
    <row r="251" spans="1:5" ht="15.75">
      <c r="A251" s="111"/>
      <c r="B251" s="112"/>
      <c r="C251" s="113"/>
      <c r="D251" s="114"/>
      <c r="E251" s="114"/>
    </row>
    <row r="252" spans="1:5" ht="15.75">
      <c r="A252" s="111"/>
      <c r="B252" s="117"/>
      <c r="C252" s="113"/>
      <c r="D252" s="114"/>
      <c r="E252" s="114"/>
    </row>
    <row r="253" spans="1:5" ht="15.75">
      <c r="A253" s="111"/>
      <c r="B253" s="117"/>
      <c r="C253" s="113"/>
      <c r="D253" s="114"/>
      <c r="E253" s="114"/>
    </row>
    <row r="254" spans="1:5" ht="15.75">
      <c r="A254" s="111"/>
      <c r="B254" s="117"/>
      <c r="C254" s="126"/>
      <c r="D254" s="114"/>
      <c r="E254" s="114"/>
    </row>
    <row r="255" spans="1:5" ht="15.75">
      <c r="A255" s="111"/>
      <c r="B255" s="112"/>
      <c r="C255" s="127"/>
      <c r="D255" s="114"/>
      <c r="E255" s="114"/>
    </row>
    <row r="256" spans="1:5" ht="15.75">
      <c r="A256" s="111"/>
      <c r="B256" s="117"/>
      <c r="C256" s="127"/>
      <c r="D256" s="114"/>
      <c r="E256" s="114"/>
    </row>
    <row r="257" spans="1:5" ht="15.75">
      <c r="A257" s="111"/>
      <c r="B257" s="112"/>
      <c r="C257" s="127"/>
      <c r="D257" s="114"/>
      <c r="E257" s="114"/>
    </row>
    <row r="258" spans="1:5" ht="15.75">
      <c r="A258" s="111"/>
      <c r="B258" s="112"/>
      <c r="C258" s="127"/>
      <c r="D258" s="114"/>
      <c r="E258" s="114"/>
    </row>
    <row r="259" spans="1:5" ht="15.75">
      <c r="A259" s="111"/>
      <c r="B259" s="112"/>
      <c r="C259" s="127"/>
      <c r="D259" s="114"/>
      <c r="E259" s="114"/>
    </row>
    <row r="260" spans="1:5" ht="15.75">
      <c r="A260" s="111"/>
      <c r="B260" s="112"/>
      <c r="C260" s="127"/>
      <c r="D260" s="114"/>
      <c r="E260" s="114"/>
    </row>
    <row r="261" spans="1:5" ht="15.75">
      <c r="A261" s="111"/>
      <c r="B261" s="112"/>
      <c r="C261" s="127"/>
      <c r="D261" s="114"/>
      <c r="E261" s="114"/>
    </row>
    <row r="262" spans="1:5" ht="15.75">
      <c r="A262" s="111"/>
      <c r="B262" s="112"/>
      <c r="C262" s="126"/>
      <c r="D262" s="114"/>
      <c r="E262" s="114"/>
    </row>
    <row r="263" spans="1:5" ht="15">
      <c r="A263" s="128"/>
      <c r="B263" s="112"/>
      <c r="C263" s="113"/>
      <c r="D263" s="114"/>
      <c r="E263" s="114"/>
    </row>
    <row r="264" spans="1:5" ht="15.75">
      <c r="A264" s="111"/>
      <c r="B264" s="117"/>
      <c r="C264" s="121"/>
      <c r="D264" s="114"/>
      <c r="E264" s="114"/>
    </row>
    <row r="265" spans="1:5" ht="15.75">
      <c r="A265" s="111"/>
      <c r="B265" s="112"/>
      <c r="C265" s="113"/>
      <c r="D265" s="114"/>
      <c r="E265" s="114"/>
    </row>
    <row r="266" spans="1:5" ht="15.75">
      <c r="A266" s="111"/>
      <c r="B266" s="112"/>
      <c r="C266" s="121"/>
      <c r="D266" s="114"/>
      <c r="E266" s="114"/>
    </row>
    <row r="267" spans="1:5" ht="15.75">
      <c r="A267" s="111"/>
      <c r="B267" s="117"/>
      <c r="C267" s="126"/>
      <c r="D267" s="114"/>
      <c r="E267" s="114"/>
    </row>
    <row r="268" spans="1:5" ht="15.75">
      <c r="A268" s="111"/>
      <c r="B268" s="117"/>
      <c r="C268" s="127"/>
      <c r="D268" s="114"/>
      <c r="E268" s="114"/>
    </row>
    <row r="269" spans="1:5" ht="15.75">
      <c r="A269" s="111"/>
      <c r="B269" s="117"/>
      <c r="C269" s="113"/>
      <c r="D269" s="114"/>
      <c r="E269" s="114"/>
    </row>
    <row r="270" spans="1:5" ht="15.75">
      <c r="A270" s="111"/>
      <c r="B270" s="117"/>
      <c r="C270" s="126"/>
      <c r="D270" s="114"/>
      <c r="E270" s="114"/>
    </row>
    <row r="271" spans="1:5" ht="15.75">
      <c r="A271" s="111"/>
      <c r="B271" s="117"/>
      <c r="C271" s="127"/>
      <c r="D271" s="114"/>
      <c r="E271" s="114"/>
    </row>
    <row r="272" spans="1:5" ht="15.75">
      <c r="A272" s="111"/>
      <c r="B272" s="117"/>
      <c r="C272" s="127"/>
      <c r="D272" s="114"/>
      <c r="E272" s="114"/>
    </row>
    <row r="273" spans="1:5" ht="15.75">
      <c r="A273" s="111"/>
      <c r="B273" s="112"/>
      <c r="C273" s="127"/>
      <c r="D273" s="114"/>
      <c r="E273" s="114"/>
    </row>
    <row r="274" spans="1:5" ht="15.75">
      <c r="A274" s="111"/>
      <c r="B274" s="112"/>
      <c r="C274" s="127"/>
      <c r="D274" s="114"/>
      <c r="E274" s="114"/>
    </row>
    <row r="275" spans="1:5" ht="15.75">
      <c r="A275" s="111"/>
      <c r="B275" s="112"/>
      <c r="C275" s="127"/>
      <c r="D275" s="114"/>
      <c r="E275" s="114"/>
    </row>
    <row r="276" spans="1:5" ht="15.75">
      <c r="A276" s="111"/>
      <c r="B276" s="112"/>
      <c r="C276" s="129"/>
      <c r="D276" s="114"/>
      <c r="E276" s="114"/>
    </row>
    <row r="277" spans="1:5" ht="15.75">
      <c r="A277" s="111"/>
      <c r="B277" s="112"/>
      <c r="C277" s="113"/>
      <c r="D277" s="114"/>
      <c r="E277" s="114"/>
    </row>
    <row r="278" spans="1:5" ht="15.75">
      <c r="A278" s="111"/>
      <c r="B278" s="112"/>
      <c r="C278" s="127"/>
      <c r="D278" s="114"/>
      <c r="E278" s="114"/>
    </row>
    <row r="279" spans="1:5" ht="15.75">
      <c r="A279" s="111"/>
      <c r="B279" s="112"/>
      <c r="C279" s="127"/>
      <c r="D279" s="114"/>
      <c r="E279" s="114"/>
    </row>
    <row r="280" spans="1:5" ht="15.75">
      <c r="A280" s="111"/>
      <c r="B280" s="112"/>
      <c r="C280" s="126"/>
      <c r="D280" s="114"/>
      <c r="E280" s="114"/>
    </row>
    <row r="281" spans="1:5" ht="15.75">
      <c r="A281" s="111"/>
      <c r="B281" s="112"/>
      <c r="C281" s="127"/>
      <c r="D281" s="114"/>
      <c r="E281" s="114"/>
    </row>
    <row r="282" spans="1:5" ht="15.75">
      <c r="A282" s="111"/>
      <c r="B282" s="112"/>
      <c r="C282" s="127"/>
      <c r="D282" s="114"/>
      <c r="E282" s="114"/>
    </row>
    <row r="283" spans="1:5" ht="15.75">
      <c r="A283" s="111"/>
      <c r="B283" s="112"/>
      <c r="C283" s="127"/>
      <c r="D283" s="114"/>
      <c r="E283" s="114"/>
    </row>
    <row r="284" spans="1:5" ht="15">
      <c r="A284" s="122"/>
      <c r="B284" s="112"/>
      <c r="C284" s="127"/>
      <c r="D284" s="114"/>
      <c r="E284" s="114"/>
    </row>
    <row r="285" spans="1:5" ht="15.75">
      <c r="A285" s="111"/>
      <c r="B285" s="117"/>
      <c r="C285" s="126"/>
      <c r="D285" s="114"/>
      <c r="E285" s="114"/>
    </row>
    <row r="286" spans="1:5" ht="15.75">
      <c r="A286" s="111"/>
      <c r="B286" s="117"/>
      <c r="C286" s="127"/>
      <c r="D286" s="122"/>
      <c r="E286" s="122"/>
    </row>
    <row r="287" spans="1:5" ht="75" customHeight="1">
      <c r="A287" s="111"/>
      <c r="B287" s="130"/>
      <c r="C287" s="121"/>
      <c r="D287" s="114"/>
      <c r="E287" s="114"/>
    </row>
    <row r="288" spans="1:5" ht="15.75">
      <c r="A288" s="111"/>
      <c r="B288" s="130"/>
      <c r="C288" s="131"/>
      <c r="D288" s="114"/>
      <c r="E288" s="114"/>
    </row>
    <row r="289" spans="1:5" ht="15.75">
      <c r="A289" s="111"/>
      <c r="B289" s="130"/>
      <c r="C289" s="132"/>
      <c r="D289" s="114"/>
      <c r="E289" s="114"/>
    </row>
    <row r="290" spans="1:5" ht="15.75">
      <c r="A290" s="111"/>
      <c r="B290" s="130"/>
      <c r="C290" s="132"/>
      <c r="D290" s="114"/>
      <c r="E290" s="114"/>
    </row>
    <row r="291" spans="1:5" ht="15.75">
      <c r="A291" s="111"/>
      <c r="B291" s="133"/>
      <c r="C291" s="132"/>
      <c r="D291" s="114"/>
      <c r="E291" s="114"/>
    </row>
    <row r="292" spans="1:5" ht="15.75">
      <c r="A292" s="111"/>
      <c r="B292" s="130"/>
      <c r="C292" s="132"/>
      <c r="D292" s="114"/>
      <c r="E292" s="114"/>
    </row>
    <row r="293" spans="1:5" ht="15.75">
      <c r="A293" s="111"/>
      <c r="B293" s="130"/>
      <c r="C293" s="131"/>
      <c r="D293" s="114"/>
      <c r="E293" s="114"/>
    </row>
    <row r="294" spans="1:5" ht="90" customHeight="1">
      <c r="A294" s="111"/>
      <c r="B294" s="130"/>
      <c r="C294" s="132"/>
      <c r="D294" s="114"/>
      <c r="E294" s="114"/>
    </row>
    <row r="295" spans="1:5" ht="15.75">
      <c r="A295" s="111"/>
      <c r="B295" s="117"/>
      <c r="C295" s="132"/>
      <c r="D295" s="114"/>
      <c r="E295" s="114"/>
    </row>
    <row r="296" spans="1:5" ht="15.75">
      <c r="A296" s="111"/>
      <c r="B296" s="112"/>
      <c r="C296" s="132"/>
      <c r="D296" s="114"/>
      <c r="E296" s="114"/>
    </row>
    <row r="297" spans="1:5" ht="15.75">
      <c r="A297" s="111"/>
      <c r="B297" s="112"/>
      <c r="C297" s="131"/>
      <c r="D297" s="114"/>
      <c r="E297" s="114"/>
    </row>
    <row r="298" spans="1:5" ht="15.75">
      <c r="A298" s="111"/>
      <c r="B298" s="112"/>
      <c r="C298" s="134"/>
      <c r="D298" s="114"/>
      <c r="E298" s="114"/>
    </row>
    <row r="299" spans="1:5" ht="15.75">
      <c r="A299" s="111"/>
      <c r="B299" s="112"/>
      <c r="C299" s="131"/>
      <c r="D299" s="114"/>
      <c r="E299" s="114"/>
    </row>
    <row r="300" spans="1:5" ht="15.75">
      <c r="A300" s="111"/>
      <c r="B300" s="112"/>
      <c r="C300" s="134"/>
      <c r="D300" s="114"/>
      <c r="E300" s="114"/>
    </row>
    <row r="301" spans="1:5" ht="15.75">
      <c r="A301" s="111"/>
      <c r="B301" s="112"/>
      <c r="C301" s="134"/>
      <c r="D301" s="114"/>
      <c r="E301" s="114"/>
    </row>
    <row r="302" spans="1:5" ht="15">
      <c r="A302" s="122"/>
      <c r="B302" s="112"/>
      <c r="C302" s="134"/>
      <c r="D302" s="114"/>
      <c r="E302" s="114"/>
    </row>
    <row r="303" spans="1:5" ht="15.75">
      <c r="A303" s="111"/>
      <c r="B303" s="117"/>
      <c r="C303" s="131"/>
      <c r="D303" s="114"/>
      <c r="E303" s="114"/>
    </row>
    <row r="304" spans="1:5" ht="15.75">
      <c r="A304" s="111"/>
      <c r="B304" s="117"/>
      <c r="C304" s="134"/>
      <c r="D304" s="114"/>
      <c r="E304" s="114"/>
    </row>
    <row r="305" spans="1:5" ht="15.75">
      <c r="A305" s="111"/>
      <c r="B305" s="112"/>
      <c r="C305" s="121"/>
      <c r="D305" s="114"/>
      <c r="E305" s="114"/>
    </row>
    <row r="306" spans="1:5" ht="15.75">
      <c r="A306" s="111"/>
      <c r="B306" s="112"/>
      <c r="C306" s="121"/>
      <c r="D306" s="114"/>
      <c r="E306" s="114"/>
    </row>
    <row r="307" spans="1:5" ht="15.75">
      <c r="A307" s="111"/>
      <c r="B307" s="112"/>
      <c r="C307" s="109"/>
      <c r="D307" s="114"/>
      <c r="E307" s="114"/>
    </row>
    <row r="308" spans="1:5" ht="15.75">
      <c r="A308" s="111"/>
      <c r="B308" s="112"/>
      <c r="C308" s="109"/>
      <c r="D308" s="114"/>
      <c r="E308" s="114"/>
    </row>
    <row r="309" spans="1:5" ht="15.75">
      <c r="A309" s="111"/>
      <c r="B309" s="112"/>
      <c r="C309" s="109"/>
      <c r="D309" s="114"/>
      <c r="E309" s="114"/>
    </row>
    <row r="310" spans="1:5" ht="15.75">
      <c r="A310" s="111"/>
      <c r="B310" s="112"/>
      <c r="C310" s="109"/>
      <c r="D310" s="114"/>
      <c r="E310" s="114"/>
    </row>
    <row r="311" spans="1:5" ht="15.75">
      <c r="A311" s="111"/>
      <c r="B311" s="112"/>
      <c r="C311" s="109"/>
      <c r="D311" s="114"/>
      <c r="E311" s="114"/>
    </row>
    <row r="312" spans="1:5" ht="15.75">
      <c r="A312" s="111"/>
      <c r="B312" s="112"/>
      <c r="C312" s="109"/>
      <c r="D312" s="114"/>
      <c r="E312" s="114"/>
    </row>
    <row r="313" spans="1:5" ht="15.75">
      <c r="A313" s="111"/>
      <c r="B313" s="112"/>
      <c r="C313" s="109"/>
      <c r="D313" s="114"/>
      <c r="E313" s="114"/>
    </row>
    <row r="314" spans="1:5" ht="15.75">
      <c r="A314" s="111"/>
      <c r="B314" s="117"/>
      <c r="C314" s="109"/>
      <c r="D314" s="114"/>
      <c r="E314" s="114"/>
    </row>
    <row r="315" spans="1:5" ht="15.75">
      <c r="A315" s="111"/>
      <c r="B315" s="112"/>
      <c r="C315" s="109"/>
      <c r="D315" s="114"/>
      <c r="E315" s="114"/>
    </row>
    <row r="316" spans="1:5" ht="15.75">
      <c r="A316" s="111"/>
      <c r="B316" s="117"/>
      <c r="C316" s="121"/>
      <c r="D316" s="114"/>
      <c r="E316" s="114"/>
    </row>
    <row r="317" spans="1:5" ht="15.75">
      <c r="A317" s="111"/>
      <c r="B317" s="112"/>
      <c r="C317" s="109"/>
      <c r="D317" s="114"/>
      <c r="E317" s="114"/>
    </row>
    <row r="318" spans="1:5" ht="15.75">
      <c r="A318" s="111"/>
      <c r="B318" s="117"/>
      <c r="C318" s="121"/>
      <c r="D318" s="114"/>
      <c r="E318" s="114"/>
    </row>
    <row r="319" spans="1:5" ht="15.75">
      <c r="A319" s="111"/>
      <c r="B319" s="117"/>
      <c r="C319" s="113"/>
      <c r="D319" s="114"/>
      <c r="E319" s="114"/>
    </row>
    <row r="320" spans="1:5" ht="15.75">
      <c r="A320" s="111"/>
      <c r="B320" s="117"/>
      <c r="C320" s="135"/>
      <c r="D320" s="114"/>
      <c r="E320" s="114"/>
    </row>
    <row r="321" spans="1:5" ht="15.75">
      <c r="A321" s="111"/>
      <c r="B321" s="117"/>
      <c r="C321" s="113"/>
      <c r="D321" s="114"/>
      <c r="E321" s="114"/>
    </row>
    <row r="322" spans="1:5" ht="15">
      <c r="A322" s="114"/>
      <c r="B322" s="112"/>
      <c r="C322" s="113"/>
      <c r="D322" s="114"/>
      <c r="E322" s="114"/>
    </row>
    <row r="323" spans="1:5" ht="15">
      <c r="C323" s="135"/>
      <c r="D323" s="114"/>
      <c r="E323" s="114"/>
    </row>
    <row r="324" spans="1:5" ht="15.75">
      <c r="B324" s="136"/>
      <c r="C324" s="134"/>
      <c r="D324" s="137"/>
      <c r="E324" s="137"/>
    </row>
    <row r="325" spans="1:5" ht="18.75">
      <c r="C325" s="138"/>
      <c r="D325" s="139"/>
      <c r="E325" s="139"/>
    </row>
    <row r="326" spans="1:5" ht="18.75">
      <c r="C326" s="140"/>
    </row>
    <row r="327" spans="1:5" ht="12">
      <c r="B327" s="136"/>
      <c r="C327" s="141"/>
    </row>
    <row r="328" spans="1:5" ht="12">
      <c r="C328" s="141"/>
    </row>
    <row r="329" spans="1:5" ht="12">
      <c r="C329" s="142"/>
    </row>
    <row r="330" spans="1:5" ht="12">
      <c r="C330" s="141"/>
    </row>
    <row r="331" spans="1:5" ht="12">
      <c r="C331" s="141"/>
    </row>
    <row r="332" spans="1:5" ht="12">
      <c r="C332" s="141"/>
    </row>
    <row r="333" spans="1:5" ht="12">
      <c r="C333" s="141"/>
    </row>
    <row r="334" spans="1:5" ht="12">
      <c r="C334" s="141"/>
    </row>
    <row r="335" spans="1:5" ht="12">
      <c r="B335" s="143"/>
      <c r="C335" s="141"/>
    </row>
    <row r="336" spans="1:5" ht="12">
      <c r="B336" s="143"/>
      <c r="C336" s="141"/>
      <c r="D336" s="144"/>
      <c r="E336" s="144"/>
    </row>
    <row r="337" spans="2:5" ht="12">
      <c r="B337" s="143"/>
      <c r="C337" s="141"/>
      <c r="D337" s="144"/>
      <c r="E337" s="144"/>
    </row>
    <row r="338" spans="2:5" ht="12">
      <c r="B338" s="143"/>
      <c r="C338" s="141"/>
      <c r="D338" s="144"/>
      <c r="E338" s="144"/>
    </row>
    <row r="339" spans="2:5" ht="12">
      <c r="B339" s="143"/>
      <c r="C339" s="141"/>
      <c r="D339" s="144"/>
      <c r="E339" s="144"/>
    </row>
    <row r="340" spans="2:5" ht="12">
      <c r="B340" s="143"/>
      <c r="C340" s="141"/>
      <c r="D340" s="144"/>
      <c r="E340" s="144"/>
    </row>
    <row r="341" spans="2:5" ht="12">
      <c r="C341" s="141"/>
      <c r="D341" s="144"/>
      <c r="E341" s="144"/>
    </row>
    <row r="342" spans="2:5" ht="12">
      <c r="C342" s="141"/>
    </row>
    <row r="343" spans="2:5" ht="12"/>
    <row r="344" spans="2:5" ht="12"/>
    <row r="345" spans="2:5" ht="12"/>
    <row r="346" spans="2:5" ht="12"/>
    <row r="347" spans="2:5" ht="12"/>
    <row r="348" spans="2:5" ht="12"/>
    <row r="349" spans="2:5" ht="12"/>
    <row r="350" spans="2:5" ht="12"/>
    <row r="351" spans="2:5" ht="12"/>
    <row r="352" spans="2:5" ht="12"/>
    <row r="353" ht="12"/>
    <row r="354" ht="12"/>
    <row r="355" ht="12"/>
    <row r="356" ht="12"/>
    <row r="357" ht="12"/>
    <row r="358" ht="12"/>
    <row r="359" ht="12"/>
    <row r="360" ht="12"/>
    <row r="361" ht="78" customHeight="1"/>
    <row r="362" ht="12"/>
    <row r="363" ht="12"/>
    <row r="364" ht="12"/>
    <row r="365" ht="12"/>
    <row r="366" ht="12"/>
    <row r="367" ht="12"/>
    <row r="368" ht="12"/>
    <row r="369" ht="12"/>
    <row r="370" ht="57" customHeight="1"/>
    <row r="371" ht="12"/>
    <row r="372" ht="12"/>
    <row r="373" ht="12"/>
    <row r="374" ht="57" customHeight="1"/>
    <row r="375" ht="12"/>
    <row r="376" ht="12"/>
    <row r="377" ht="12"/>
    <row r="378" ht="12"/>
    <row r="379" ht="12"/>
    <row r="380" ht="12"/>
    <row r="381" ht="12"/>
    <row r="382" ht="12"/>
    <row r="383" ht="12"/>
    <row r="384" ht="60" customHeight="1"/>
    <row r="385" ht="12"/>
    <row r="386" ht="12"/>
    <row r="387" ht="12"/>
    <row r="388" ht="12"/>
    <row r="389" ht="12"/>
    <row r="390" ht="12"/>
    <row r="391" ht="12"/>
    <row r="392" ht="12"/>
    <row r="393" ht="12"/>
    <row r="394" ht="12"/>
    <row r="395" ht="12"/>
    <row r="396" ht="12"/>
    <row r="397" ht="12"/>
    <row r="398" ht="12"/>
    <row r="399" ht="12"/>
    <row r="400" ht="12"/>
    <row r="401" ht="12"/>
    <row r="402" ht="12"/>
    <row r="403" ht="12"/>
    <row r="404" ht="12"/>
    <row r="405" ht="12"/>
    <row r="406" ht="12"/>
    <row r="407" ht="12"/>
    <row r="408" ht="12"/>
    <row r="409" ht="12"/>
    <row r="410" ht="12"/>
    <row r="411" ht="12"/>
    <row r="412" ht="12"/>
    <row r="413" ht="12"/>
    <row r="414" ht="12"/>
    <row r="415" ht="12"/>
    <row r="416" ht="12"/>
    <row r="417" ht="12"/>
    <row r="418" ht="12"/>
    <row r="419" ht="12"/>
    <row r="420" ht="12"/>
    <row r="421" ht="12"/>
    <row r="422" ht="12"/>
    <row r="423" ht="12"/>
    <row r="424" ht="12"/>
    <row r="425" ht="12"/>
    <row r="427" ht="12"/>
    <row r="428" ht="12"/>
    <row r="429" ht="12"/>
    <row r="430" ht="12"/>
    <row r="431" ht="12"/>
    <row r="432" ht="12"/>
    <row r="433" ht="12"/>
    <row r="434" ht="12"/>
    <row r="435" ht="12"/>
    <row r="436" ht="12"/>
    <row r="437" ht="12"/>
    <row r="438" ht="12"/>
    <row r="439" ht="12"/>
    <row r="440" ht="12"/>
    <row r="442" ht="12"/>
    <row r="443" ht="12"/>
    <row r="444" ht="12"/>
    <row r="445" ht="12"/>
    <row r="446" ht="12"/>
    <row r="447" ht="12"/>
    <row r="448" ht="12"/>
  </sheetData>
  <mergeCells count="18">
    <mergeCell ref="A4:G4"/>
    <mergeCell ref="A3:G3"/>
    <mergeCell ref="D93:G93"/>
    <mergeCell ref="D92:G92"/>
    <mergeCell ref="D78:F78"/>
    <mergeCell ref="D79:F79"/>
    <mergeCell ref="A1:G1"/>
    <mergeCell ref="A2:E2"/>
    <mergeCell ref="G7:G9"/>
    <mergeCell ref="D77:F77"/>
    <mergeCell ref="A6:E6"/>
    <mergeCell ref="A7:A9"/>
    <mergeCell ref="B7:B9"/>
    <mergeCell ref="C7:C9"/>
    <mergeCell ref="D7:D9"/>
    <mergeCell ref="E7:E9"/>
    <mergeCell ref="A5:E5"/>
    <mergeCell ref="F7:F9"/>
  </mergeCells>
  <printOptions horizontalCentered="1"/>
  <pageMargins left="0.59055118110236227" right="0.19685039370078741" top="0.31496062992125984" bottom="0.9055118110236221" header="0.31496062992125984" footer="0.51181102362204722"/>
  <pageSetup paperSize="9" scale="52" fitToWidth="0" fitToHeight="0" orientation="portrait" useFirstPageNumber="1" r:id="rId1"/>
  <headerFooter alignWithMargins="0">
    <oddHeader>&amp;C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C396"/>
  <sheetViews>
    <sheetView topLeftCell="A5" zoomScale="120" zoomScaleNormal="120" workbookViewId="0">
      <selection activeCell="E32" sqref="E32"/>
    </sheetView>
  </sheetViews>
  <sheetFormatPr defaultColWidth="9.7109375" defaultRowHeight="48" customHeight="1"/>
  <cols>
    <col min="1" max="1" width="8.7109375" style="62" customWidth="1"/>
    <col min="2" max="2" width="14.42578125" style="63" customWidth="1"/>
    <col min="3" max="3" width="95.5703125" style="64" customWidth="1"/>
    <col min="4" max="4" width="11.5703125" style="62" customWidth="1"/>
    <col min="5" max="5" width="12.140625" style="62" customWidth="1"/>
    <col min="6" max="6" width="16.7109375" style="65" customWidth="1"/>
    <col min="7" max="7" width="15.5703125" style="65" customWidth="1"/>
    <col min="8" max="16384" width="9.7109375" style="65"/>
  </cols>
  <sheetData>
    <row r="1" spans="1:237" ht="12"/>
    <row r="2" spans="1:237" ht="63" customHeight="1">
      <c r="A2" s="598" t="s">
        <v>809</v>
      </c>
      <c r="B2" s="598"/>
      <c r="C2" s="598"/>
      <c r="D2" s="598"/>
      <c r="E2" s="598"/>
      <c r="F2" s="598"/>
      <c r="G2" s="598"/>
    </row>
    <row r="3" spans="1:237" ht="0.75" hidden="1" customHeight="1">
      <c r="A3" s="599"/>
      <c r="B3" s="599"/>
      <c r="C3" s="599"/>
      <c r="D3" s="599"/>
      <c r="E3" s="599"/>
    </row>
    <row r="4" spans="1:237" ht="40.5" customHeight="1">
      <c r="A4" s="559" t="s">
        <v>255</v>
      </c>
      <c r="B4" s="564"/>
      <c r="C4" s="564"/>
      <c r="D4" s="564"/>
      <c r="E4" s="564"/>
      <c r="F4" s="564"/>
      <c r="G4" s="564"/>
    </row>
    <row r="5" spans="1:237" ht="27.75" customHeight="1">
      <c r="A5" s="606" t="s">
        <v>494</v>
      </c>
      <c r="B5" s="607"/>
      <c r="C5" s="607"/>
      <c r="D5" s="607"/>
      <c r="E5" s="607"/>
      <c r="F5" s="607"/>
      <c r="G5" s="607"/>
    </row>
    <row r="6" spans="1:237" ht="12" customHeight="1">
      <c r="A6" s="599"/>
      <c r="B6" s="599"/>
      <c r="C6" s="599"/>
      <c r="D6" s="599"/>
      <c r="E6" s="599"/>
    </row>
    <row r="7" spans="1:237" ht="41.25" hidden="1" customHeight="1" thickBot="1">
      <c r="A7" s="599"/>
      <c r="B7" s="599"/>
      <c r="C7" s="599"/>
      <c r="D7" s="599"/>
      <c r="E7" s="599"/>
    </row>
    <row r="8" spans="1:237" ht="15" customHeight="1" thickBot="1">
      <c r="A8" s="613" t="s">
        <v>15</v>
      </c>
      <c r="B8" s="615" t="s">
        <v>20</v>
      </c>
      <c r="C8" s="615" t="s">
        <v>165</v>
      </c>
      <c r="D8" s="609" t="s">
        <v>4</v>
      </c>
      <c r="E8" s="616" t="s">
        <v>5</v>
      </c>
      <c r="F8" s="609" t="s">
        <v>62</v>
      </c>
      <c r="G8" s="610" t="s">
        <v>21</v>
      </c>
    </row>
    <row r="9" spans="1:237" ht="14.25" customHeight="1" thickTop="1" thickBot="1">
      <c r="A9" s="614"/>
      <c r="B9" s="603"/>
      <c r="C9" s="603"/>
      <c r="D9" s="604"/>
      <c r="E9" s="605"/>
      <c r="F9" s="604"/>
      <c r="G9" s="611"/>
    </row>
    <row r="10" spans="1:237" ht="14.25" customHeight="1" thickTop="1">
      <c r="A10" s="614"/>
      <c r="B10" s="603"/>
      <c r="C10" s="603"/>
      <c r="D10" s="604"/>
      <c r="E10" s="605"/>
      <c r="F10" s="604"/>
      <c r="G10" s="611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</row>
    <row r="11" spans="1:237" ht="12" customHeight="1">
      <c r="A11" s="266">
        <v>1</v>
      </c>
      <c r="B11" s="68">
        <v>2</v>
      </c>
      <c r="C11" s="69" t="s">
        <v>14</v>
      </c>
      <c r="D11" s="68">
        <v>4</v>
      </c>
      <c r="E11" s="70">
        <v>5</v>
      </c>
      <c r="F11" s="71">
        <v>6</v>
      </c>
      <c r="G11" s="267">
        <v>7</v>
      </c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</row>
    <row r="12" spans="1:237" ht="5.25" customHeight="1">
      <c r="A12" s="266"/>
      <c r="B12" s="68"/>
      <c r="C12" s="69"/>
      <c r="D12" s="68"/>
      <c r="E12" s="70"/>
      <c r="F12" s="74"/>
      <c r="G12" s="268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</row>
    <row r="13" spans="1:237" ht="16.5" hidden="1" customHeight="1">
      <c r="A13" s="269"/>
      <c r="B13" s="77"/>
      <c r="C13" s="78"/>
      <c r="D13" s="79"/>
      <c r="E13" s="80"/>
      <c r="F13" s="74"/>
      <c r="G13" s="268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</row>
    <row r="14" spans="1:237" ht="34.5" hidden="1" customHeight="1">
      <c r="A14" s="270"/>
      <c r="B14" s="82"/>
      <c r="C14" s="83"/>
      <c r="D14" s="84"/>
      <c r="E14" s="85"/>
      <c r="F14" s="74"/>
      <c r="G14" s="268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</row>
    <row r="15" spans="1:237" ht="15" hidden="1" customHeight="1">
      <c r="A15" s="271"/>
      <c r="B15" s="68"/>
      <c r="C15" s="87"/>
      <c r="D15" s="88"/>
      <c r="E15" s="89"/>
      <c r="F15" s="74"/>
      <c r="G15" s="268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</row>
    <row r="16" spans="1:237" ht="15">
      <c r="A16" s="272">
        <v>1</v>
      </c>
      <c r="B16" s="259" t="s">
        <v>166</v>
      </c>
      <c r="C16" s="91" t="s">
        <v>167</v>
      </c>
      <c r="D16" s="79" t="s">
        <v>17</v>
      </c>
      <c r="E16" s="92" t="s">
        <v>17</v>
      </c>
      <c r="F16" s="92" t="s">
        <v>17</v>
      </c>
      <c r="G16" s="273">
        <f>SUM(G17:G20)</f>
        <v>0</v>
      </c>
    </row>
    <row r="17" spans="1:7" ht="28.5">
      <c r="A17" s="274" t="s">
        <v>228</v>
      </c>
      <c r="B17" s="260"/>
      <c r="C17" s="258" t="s">
        <v>490</v>
      </c>
      <c r="D17" s="96" t="s">
        <v>18</v>
      </c>
      <c r="E17" s="97">
        <v>18</v>
      </c>
      <c r="F17" s="95">
        <v>0</v>
      </c>
      <c r="G17" s="275">
        <f t="shared" ref="G17" si="0">ROUND(E17*F17,2)</f>
        <v>0</v>
      </c>
    </row>
    <row r="18" spans="1:7" ht="15">
      <c r="A18" s="274" t="s">
        <v>229</v>
      </c>
      <c r="B18" s="260"/>
      <c r="C18" s="258" t="s">
        <v>491</v>
      </c>
      <c r="D18" s="93" t="s">
        <v>0</v>
      </c>
      <c r="E18" s="94">
        <v>1</v>
      </c>
      <c r="F18" s="95">
        <v>0</v>
      </c>
      <c r="G18" s="275">
        <f>ROUND(E18*F18,2)</f>
        <v>0</v>
      </c>
    </row>
    <row r="19" spans="1:7" ht="15">
      <c r="A19" s="276" t="s">
        <v>230</v>
      </c>
      <c r="B19" s="261"/>
      <c r="C19" s="214" t="s">
        <v>492</v>
      </c>
      <c r="D19" s="93" t="s">
        <v>18</v>
      </c>
      <c r="E19" s="94">
        <v>18</v>
      </c>
      <c r="F19" s="95">
        <v>0</v>
      </c>
      <c r="G19" s="275">
        <f>ROUND(E19*F19,2)</f>
        <v>0</v>
      </c>
    </row>
    <row r="20" spans="1:7" ht="15">
      <c r="A20" s="276" t="s">
        <v>235</v>
      </c>
      <c r="B20" s="261"/>
      <c r="C20" s="214" t="s">
        <v>493</v>
      </c>
      <c r="D20" s="93" t="s">
        <v>200</v>
      </c>
      <c r="E20" s="94">
        <v>18</v>
      </c>
      <c r="F20" s="95">
        <v>0</v>
      </c>
      <c r="G20" s="275">
        <f t="shared" ref="G20:G23" si="1">ROUND(E20*F20,2)</f>
        <v>0</v>
      </c>
    </row>
    <row r="21" spans="1:7" ht="15">
      <c r="A21" s="277">
        <v>2</v>
      </c>
      <c r="B21" s="259" t="s">
        <v>166</v>
      </c>
      <c r="C21" s="99" t="s">
        <v>171</v>
      </c>
      <c r="D21" s="262" t="s">
        <v>17</v>
      </c>
      <c r="E21" s="263" t="s">
        <v>17</v>
      </c>
      <c r="F21" s="264" t="s">
        <v>17</v>
      </c>
      <c r="G21" s="278">
        <f>G22+G23</f>
        <v>0</v>
      </c>
    </row>
    <row r="22" spans="1:7" ht="28.5">
      <c r="A22" s="265" t="s">
        <v>231</v>
      </c>
      <c r="B22" s="157"/>
      <c r="C22" s="156" t="s">
        <v>173</v>
      </c>
      <c r="D22" s="157" t="s">
        <v>50</v>
      </c>
      <c r="E22" s="103">
        <v>2</v>
      </c>
      <c r="F22" s="23">
        <v>0</v>
      </c>
      <c r="G22" s="23">
        <f t="shared" si="1"/>
        <v>0</v>
      </c>
    </row>
    <row r="23" spans="1:7" ht="28.5">
      <c r="A23" s="265" t="s">
        <v>232</v>
      </c>
      <c r="B23" s="157"/>
      <c r="C23" s="156" t="s">
        <v>174</v>
      </c>
      <c r="D23" s="157" t="s">
        <v>50</v>
      </c>
      <c r="E23" s="103">
        <v>46</v>
      </c>
      <c r="F23" s="23">
        <v>0</v>
      </c>
      <c r="G23" s="23">
        <f t="shared" si="1"/>
        <v>0</v>
      </c>
    </row>
    <row r="24" spans="1:7" ht="15">
      <c r="A24" s="107"/>
      <c r="B24" s="108"/>
      <c r="C24" s="109"/>
      <c r="D24" s="108"/>
      <c r="E24" s="110"/>
    </row>
    <row r="25" spans="1:7" ht="15.75">
      <c r="A25" s="111"/>
      <c r="B25" s="112"/>
      <c r="C25" s="113"/>
      <c r="D25" s="612" t="s">
        <v>22</v>
      </c>
      <c r="E25" s="612"/>
      <c r="F25" s="612"/>
      <c r="G25" s="279">
        <f>G21+G16</f>
        <v>0</v>
      </c>
    </row>
    <row r="26" spans="1:7" ht="15.75">
      <c r="A26" s="111"/>
      <c r="B26" s="112"/>
      <c r="C26" s="113"/>
      <c r="D26" s="612" t="s">
        <v>24</v>
      </c>
      <c r="E26" s="612"/>
      <c r="F26" s="612"/>
      <c r="G26" s="279">
        <f>ROUND(0.23*G25,2)</f>
        <v>0</v>
      </c>
    </row>
    <row r="27" spans="1:7" ht="15.75">
      <c r="A27" s="111"/>
      <c r="B27" s="112"/>
      <c r="C27" s="113"/>
      <c r="D27" s="612" t="s">
        <v>189</v>
      </c>
      <c r="E27" s="612"/>
      <c r="F27" s="612"/>
      <c r="G27" s="279">
        <f>G25+G26</f>
        <v>0</v>
      </c>
    </row>
    <row r="28" spans="1:7" ht="15.75">
      <c r="A28" s="111"/>
      <c r="B28" s="112"/>
      <c r="C28" s="113"/>
      <c r="D28" s="114"/>
      <c r="E28" s="115"/>
    </row>
    <row r="29" spans="1:7" ht="15.75">
      <c r="A29" s="111"/>
      <c r="B29" s="112"/>
      <c r="C29" s="113"/>
      <c r="D29" s="114"/>
      <c r="E29" s="115"/>
    </row>
    <row r="30" spans="1:7" ht="15.75">
      <c r="A30" s="111"/>
      <c r="B30" s="112"/>
      <c r="C30" s="113"/>
      <c r="D30" s="114"/>
      <c r="E30" s="115"/>
    </row>
    <row r="31" spans="1:7" ht="15.75">
      <c r="A31" s="111"/>
      <c r="B31" s="112"/>
      <c r="C31" s="113"/>
      <c r="D31" s="114"/>
      <c r="E31" s="115"/>
    </row>
    <row r="32" spans="1:7" ht="15.75">
      <c r="A32" s="111"/>
      <c r="B32" s="112"/>
      <c r="C32" s="113"/>
      <c r="D32" s="114"/>
      <c r="E32" s="115"/>
    </row>
    <row r="33" spans="1:7" ht="15.75">
      <c r="A33" s="111"/>
      <c r="B33" s="112"/>
      <c r="C33" s="113"/>
      <c r="D33" s="114"/>
      <c r="E33" s="115"/>
    </row>
    <row r="34" spans="1:7" ht="15.75">
      <c r="A34" s="111"/>
      <c r="B34" s="112"/>
      <c r="C34" s="113"/>
      <c r="D34" s="114"/>
      <c r="E34" s="115"/>
    </row>
    <row r="35" spans="1:7" ht="15.75">
      <c r="A35" s="111"/>
      <c r="B35" s="112"/>
      <c r="C35" s="113"/>
      <c r="D35" s="114"/>
      <c r="E35" s="115"/>
    </row>
    <row r="36" spans="1:7" ht="15.75">
      <c r="A36" s="111"/>
      <c r="B36" s="112"/>
      <c r="C36" s="113"/>
      <c r="D36" s="114"/>
      <c r="E36" s="115"/>
    </row>
    <row r="37" spans="1:7" ht="15.75">
      <c r="A37" s="111"/>
      <c r="B37" s="112"/>
      <c r="C37" s="113"/>
      <c r="D37" s="114"/>
      <c r="E37" s="115"/>
    </row>
    <row r="38" spans="1:7" ht="15.75">
      <c r="A38" s="111"/>
      <c r="B38" s="112"/>
      <c r="C38" s="113"/>
      <c r="D38" s="114"/>
      <c r="E38" s="115"/>
    </row>
    <row r="39" spans="1:7" ht="15.75">
      <c r="A39" s="111"/>
      <c r="B39" s="112"/>
      <c r="C39" s="113"/>
      <c r="D39" s="114"/>
      <c r="E39" s="115"/>
    </row>
    <row r="40" spans="1:7" ht="15.75">
      <c r="A40" s="111"/>
      <c r="B40" s="112"/>
      <c r="C40" s="152" t="s">
        <v>242</v>
      </c>
      <c r="D40" s="595" t="s">
        <v>243</v>
      </c>
      <c r="E40" s="596"/>
      <c r="F40" s="596"/>
      <c r="G40" s="596"/>
    </row>
    <row r="41" spans="1:7" ht="15.75">
      <c r="A41" s="111"/>
      <c r="B41" s="112"/>
      <c r="C41" s="152" t="s">
        <v>241</v>
      </c>
      <c r="D41" s="595" t="s">
        <v>53</v>
      </c>
      <c r="E41" s="596"/>
      <c r="F41" s="596"/>
      <c r="G41" s="596"/>
    </row>
    <row r="42" spans="1:7" ht="15.75">
      <c r="A42" s="111"/>
      <c r="B42" s="112"/>
      <c r="C42" s="113"/>
      <c r="D42" s="114"/>
      <c r="E42" s="115"/>
    </row>
    <row r="43" spans="1:7" ht="15.75">
      <c r="A43" s="111"/>
      <c r="B43" s="112"/>
      <c r="C43" s="113"/>
      <c r="D43" s="114"/>
      <c r="E43" s="115"/>
    </row>
    <row r="44" spans="1:7" ht="15.75">
      <c r="A44" s="111"/>
      <c r="B44" s="112"/>
      <c r="C44" s="113"/>
      <c r="D44" s="114"/>
      <c r="E44" s="115"/>
    </row>
    <row r="45" spans="1:7" ht="15.75">
      <c r="A45" s="111"/>
      <c r="B45" s="112"/>
      <c r="C45" s="113"/>
      <c r="D45" s="114"/>
      <c r="E45" s="115"/>
    </row>
    <row r="46" spans="1:7" ht="15.75">
      <c r="A46" s="111"/>
      <c r="B46" s="112"/>
      <c r="C46" s="113"/>
      <c r="D46" s="114"/>
      <c r="E46" s="115"/>
    </row>
    <row r="47" spans="1:7" ht="15.75">
      <c r="A47" s="111"/>
      <c r="B47" s="112"/>
      <c r="C47" s="113"/>
      <c r="D47" s="114"/>
      <c r="E47" s="115"/>
    </row>
    <row r="48" spans="1:7" ht="15.75">
      <c r="A48" s="111"/>
      <c r="B48" s="112"/>
      <c r="C48" s="113"/>
      <c r="D48" s="114"/>
      <c r="E48" s="115"/>
    </row>
    <row r="49" spans="1:5" ht="14.25" customHeight="1">
      <c r="A49" s="111"/>
      <c r="B49" s="112"/>
      <c r="C49" s="113"/>
      <c r="D49" s="114"/>
      <c r="E49" s="115"/>
    </row>
    <row r="50" spans="1:5" ht="15.75">
      <c r="A50" s="111"/>
      <c r="B50" s="112"/>
      <c r="C50" s="113"/>
      <c r="D50" s="114"/>
      <c r="E50" s="115"/>
    </row>
    <row r="51" spans="1:5" ht="15.75">
      <c r="A51" s="111"/>
      <c r="B51" s="112"/>
      <c r="C51" s="113"/>
      <c r="D51" s="114"/>
      <c r="E51" s="115"/>
    </row>
    <row r="52" spans="1:5" ht="15.75">
      <c r="A52" s="111"/>
      <c r="B52" s="112"/>
      <c r="C52" s="113"/>
      <c r="D52" s="114"/>
      <c r="E52" s="115"/>
    </row>
    <row r="53" spans="1:5" ht="15.75">
      <c r="A53" s="111"/>
      <c r="B53" s="112"/>
      <c r="C53" s="113"/>
      <c r="D53" s="114"/>
      <c r="E53" s="115"/>
    </row>
    <row r="54" spans="1:5" ht="15.75">
      <c r="A54" s="111"/>
      <c r="B54" s="112"/>
      <c r="C54" s="113"/>
      <c r="D54" s="114"/>
      <c r="E54" s="115"/>
    </row>
    <row r="55" spans="1:5" ht="15.75">
      <c r="A55" s="111"/>
      <c r="B55" s="112"/>
      <c r="C55" s="113"/>
      <c r="D55" s="114"/>
      <c r="E55" s="115"/>
    </row>
    <row r="56" spans="1:5" ht="15.75">
      <c r="A56" s="111"/>
      <c r="B56" s="112"/>
      <c r="C56" s="113"/>
      <c r="D56" s="114"/>
      <c r="E56" s="115"/>
    </row>
    <row r="57" spans="1:5" ht="15.75">
      <c r="A57" s="111"/>
      <c r="B57" s="112"/>
      <c r="C57" s="113"/>
      <c r="D57" s="114"/>
      <c r="E57" s="115"/>
    </row>
    <row r="58" spans="1:5" ht="15.75">
      <c r="A58" s="111"/>
      <c r="B58" s="112"/>
      <c r="C58" s="113"/>
      <c r="D58" s="114"/>
      <c r="E58" s="115"/>
    </row>
    <row r="59" spans="1:5" ht="15.75">
      <c r="A59" s="111"/>
      <c r="B59" s="112"/>
      <c r="C59" s="113"/>
      <c r="D59" s="114"/>
      <c r="E59" s="115"/>
    </row>
    <row r="60" spans="1:5" ht="15.75">
      <c r="A60" s="111"/>
      <c r="B60" s="112"/>
      <c r="C60" s="113"/>
      <c r="D60" s="114"/>
      <c r="E60" s="115"/>
    </row>
    <row r="61" spans="1:5" ht="75" customHeight="1">
      <c r="A61" s="111"/>
      <c r="B61" s="112"/>
      <c r="C61" s="113"/>
      <c r="D61" s="114"/>
      <c r="E61" s="115"/>
    </row>
    <row r="62" spans="1:5" ht="15.75">
      <c r="A62" s="111"/>
      <c r="B62" s="112"/>
      <c r="C62" s="113"/>
      <c r="D62" s="114"/>
      <c r="E62" s="115"/>
    </row>
    <row r="63" spans="1:5" ht="15.75">
      <c r="A63" s="111"/>
      <c r="B63" s="112"/>
      <c r="C63" s="113"/>
      <c r="D63" s="114"/>
      <c r="E63" s="115"/>
    </row>
    <row r="64" spans="1:5" ht="15.75">
      <c r="A64" s="111"/>
      <c r="B64" s="112"/>
      <c r="C64" s="113"/>
      <c r="D64" s="114"/>
      <c r="E64" s="115"/>
    </row>
    <row r="65" spans="1:5" ht="15.75">
      <c r="A65" s="111"/>
      <c r="B65" s="112"/>
      <c r="C65" s="113"/>
      <c r="D65" s="114"/>
      <c r="E65" s="115"/>
    </row>
    <row r="66" spans="1:5" ht="15.75">
      <c r="A66" s="111"/>
      <c r="B66" s="112"/>
      <c r="C66" s="113"/>
      <c r="D66" s="114"/>
      <c r="E66" s="115"/>
    </row>
    <row r="67" spans="1:5" ht="15.75">
      <c r="A67" s="111"/>
      <c r="B67" s="112"/>
      <c r="C67" s="113"/>
      <c r="D67" s="114"/>
      <c r="E67" s="115"/>
    </row>
    <row r="68" spans="1:5" ht="15.75">
      <c r="A68" s="111"/>
      <c r="B68" s="112"/>
      <c r="C68" s="113"/>
      <c r="D68" s="114"/>
      <c r="E68" s="115"/>
    </row>
    <row r="69" spans="1:5" ht="15.75">
      <c r="A69" s="111"/>
      <c r="B69" s="112"/>
      <c r="C69" s="113"/>
      <c r="D69" s="114"/>
      <c r="E69" s="115"/>
    </row>
    <row r="70" spans="1:5" ht="15.75">
      <c r="A70" s="111"/>
      <c r="B70" s="112"/>
      <c r="C70" s="113"/>
      <c r="D70" s="114"/>
      <c r="E70" s="115"/>
    </row>
    <row r="71" spans="1:5" ht="15.75">
      <c r="A71" s="111"/>
      <c r="B71" s="112"/>
      <c r="C71" s="113"/>
      <c r="D71" s="114"/>
      <c r="E71" s="115"/>
    </row>
    <row r="72" spans="1:5" ht="15.75">
      <c r="A72" s="111"/>
      <c r="B72" s="112"/>
      <c r="C72" s="113"/>
      <c r="D72" s="114"/>
      <c r="E72" s="115"/>
    </row>
    <row r="73" spans="1:5" ht="15.75">
      <c r="A73" s="111"/>
      <c r="B73" s="112"/>
      <c r="C73" s="113"/>
      <c r="D73" s="114"/>
      <c r="E73" s="115"/>
    </row>
    <row r="74" spans="1:5" ht="15.75">
      <c r="A74" s="111"/>
      <c r="B74" s="116"/>
      <c r="C74" s="113"/>
      <c r="D74" s="114"/>
      <c r="E74" s="114"/>
    </row>
    <row r="75" spans="1:5" ht="15.75">
      <c r="A75" s="111"/>
      <c r="B75" s="112"/>
      <c r="C75" s="113"/>
      <c r="D75" s="114"/>
      <c r="E75" s="114"/>
    </row>
    <row r="76" spans="1:5" ht="15.75">
      <c r="A76" s="111"/>
      <c r="B76" s="117"/>
      <c r="C76" s="113"/>
      <c r="D76" s="114"/>
      <c r="E76" s="114"/>
    </row>
    <row r="77" spans="1:5" ht="15.75">
      <c r="A77" s="111"/>
      <c r="B77" s="117"/>
      <c r="D77" s="114"/>
      <c r="E77" s="114"/>
    </row>
    <row r="78" spans="1:5" ht="15.75">
      <c r="A78" s="111"/>
      <c r="B78" s="117"/>
      <c r="C78" s="118"/>
      <c r="D78" s="114"/>
      <c r="E78" s="114"/>
    </row>
    <row r="79" spans="1:5" ht="15.75">
      <c r="A79" s="111"/>
      <c r="B79" s="117"/>
      <c r="C79" s="119"/>
      <c r="D79" s="114"/>
      <c r="E79" s="114"/>
    </row>
    <row r="80" spans="1:5" ht="15.75">
      <c r="A80" s="111"/>
      <c r="B80" s="117"/>
      <c r="C80" s="113"/>
      <c r="D80" s="114"/>
      <c r="E80" s="114"/>
    </row>
    <row r="81" spans="1:5" ht="15.75">
      <c r="A81" s="111"/>
      <c r="B81" s="117"/>
      <c r="C81" s="113"/>
      <c r="D81" s="114"/>
      <c r="E81" s="114"/>
    </row>
    <row r="82" spans="1:5" ht="15.75">
      <c r="A82" s="111"/>
      <c r="B82" s="117"/>
      <c r="C82" s="113"/>
      <c r="D82" s="114"/>
      <c r="E82" s="114"/>
    </row>
    <row r="83" spans="1:5" ht="15.75">
      <c r="A83" s="111"/>
      <c r="B83" s="117"/>
      <c r="C83" s="113"/>
      <c r="D83" s="114"/>
      <c r="E83" s="114"/>
    </row>
    <row r="84" spans="1:5" ht="15.75">
      <c r="A84" s="111"/>
      <c r="B84" s="112"/>
      <c r="C84" s="113"/>
      <c r="D84" s="114"/>
      <c r="E84" s="114"/>
    </row>
    <row r="85" spans="1:5" ht="15.75">
      <c r="A85" s="111"/>
      <c r="B85" s="112"/>
      <c r="C85" s="113"/>
      <c r="D85" s="114"/>
      <c r="E85" s="114"/>
    </row>
    <row r="86" spans="1:5" ht="15.75">
      <c r="A86" s="111"/>
      <c r="B86" s="112"/>
      <c r="C86" s="113"/>
      <c r="D86" s="114"/>
      <c r="E86" s="114"/>
    </row>
    <row r="87" spans="1:5" ht="15.75">
      <c r="A87" s="111"/>
      <c r="B87" s="112"/>
      <c r="C87" s="113"/>
      <c r="D87" s="114"/>
      <c r="E87" s="114"/>
    </row>
    <row r="88" spans="1:5" ht="15.75">
      <c r="A88" s="111"/>
      <c r="B88" s="112"/>
      <c r="C88" s="113"/>
      <c r="D88" s="114"/>
      <c r="E88" s="114"/>
    </row>
    <row r="89" spans="1:5" ht="15.75">
      <c r="A89" s="111"/>
      <c r="B89" s="112"/>
      <c r="C89" s="113"/>
      <c r="D89" s="114"/>
      <c r="E89" s="114"/>
    </row>
    <row r="90" spans="1:5" ht="15.75">
      <c r="A90" s="111"/>
      <c r="B90" s="112"/>
      <c r="C90" s="113"/>
      <c r="D90" s="114"/>
      <c r="E90" s="114"/>
    </row>
    <row r="91" spans="1:5" ht="15.75">
      <c r="A91" s="111"/>
      <c r="B91" s="112"/>
      <c r="C91" s="113"/>
      <c r="D91" s="114"/>
      <c r="E91" s="114"/>
    </row>
    <row r="92" spans="1:5" ht="15.75">
      <c r="A92" s="111"/>
      <c r="B92" s="112"/>
      <c r="C92" s="113"/>
      <c r="D92" s="114"/>
      <c r="E92" s="114"/>
    </row>
    <row r="93" spans="1:5" ht="15.75">
      <c r="A93" s="111"/>
      <c r="B93" s="112"/>
      <c r="C93" s="113"/>
      <c r="D93" s="114"/>
      <c r="E93" s="114"/>
    </row>
    <row r="94" spans="1:5" ht="15.75">
      <c r="A94" s="111"/>
      <c r="B94" s="112"/>
      <c r="C94" s="113"/>
      <c r="D94" s="114"/>
      <c r="E94" s="114"/>
    </row>
    <row r="95" spans="1:5" ht="15.75">
      <c r="A95" s="111"/>
      <c r="B95" s="112"/>
      <c r="C95" s="113"/>
      <c r="D95" s="114"/>
      <c r="E95" s="114"/>
    </row>
    <row r="96" spans="1:5" ht="15.75">
      <c r="A96" s="111"/>
      <c r="B96" s="112"/>
      <c r="C96" s="113"/>
      <c r="D96" s="114"/>
      <c r="E96" s="114"/>
    </row>
    <row r="97" spans="1:5" ht="15.75">
      <c r="A97" s="111"/>
      <c r="B97" s="112"/>
      <c r="C97" s="113"/>
      <c r="D97" s="114"/>
      <c r="E97" s="114"/>
    </row>
    <row r="98" spans="1:5" ht="15.75">
      <c r="A98" s="111"/>
      <c r="B98" s="112"/>
      <c r="C98" s="113"/>
      <c r="D98" s="114"/>
      <c r="E98" s="114"/>
    </row>
    <row r="99" spans="1:5" ht="15.75">
      <c r="A99" s="111"/>
      <c r="B99" s="112"/>
      <c r="C99" s="113"/>
      <c r="D99" s="114"/>
      <c r="E99" s="114"/>
    </row>
    <row r="100" spans="1:5" ht="15.75">
      <c r="A100" s="111"/>
      <c r="B100" s="112"/>
      <c r="C100" s="113"/>
      <c r="D100" s="114"/>
      <c r="E100" s="114"/>
    </row>
    <row r="101" spans="1:5" ht="15.75">
      <c r="A101" s="111"/>
      <c r="B101" s="112"/>
      <c r="C101" s="113"/>
      <c r="D101" s="114"/>
      <c r="E101" s="114"/>
    </row>
    <row r="102" spans="1:5" ht="15.75">
      <c r="A102" s="111"/>
      <c r="B102" s="112"/>
      <c r="C102" s="113"/>
      <c r="D102" s="114"/>
      <c r="E102" s="114"/>
    </row>
    <row r="103" spans="1:5" ht="15.75">
      <c r="A103" s="111"/>
      <c r="B103" s="112"/>
      <c r="C103" s="113"/>
      <c r="D103" s="114"/>
      <c r="E103" s="114"/>
    </row>
    <row r="104" spans="1:5" ht="15.75">
      <c r="A104" s="111"/>
      <c r="B104" s="112"/>
      <c r="C104" s="113"/>
      <c r="D104" s="114"/>
      <c r="E104" s="114"/>
    </row>
    <row r="105" spans="1:5" ht="15.75">
      <c r="A105" s="111"/>
      <c r="B105" s="112"/>
      <c r="C105" s="113"/>
      <c r="D105" s="114"/>
      <c r="E105" s="114"/>
    </row>
    <row r="106" spans="1:5" ht="15.75">
      <c r="A106" s="111"/>
      <c r="B106" s="112"/>
      <c r="C106" s="113"/>
      <c r="D106" s="114"/>
      <c r="E106" s="114"/>
    </row>
    <row r="107" spans="1:5" ht="15.75">
      <c r="A107" s="111"/>
      <c r="B107" s="112"/>
      <c r="C107" s="113"/>
      <c r="D107" s="114"/>
      <c r="E107" s="114"/>
    </row>
    <row r="108" spans="1:5" ht="15.75">
      <c r="A108" s="111"/>
      <c r="B108" s="112"/>
      <c r="C108" s="113"/>
      <c r="D108" s="114"/>
      <c r="E108" s="114"/>
    </row>
    <row r="109" spans="1:5" ht="15.75">
      <c r="A109" s="111"/>
      <c r="B109" s="112"/>
      <c r="C109" s="113"/>
      <c r="D109" s="114"/>
      <c r="E109" s="114"/>
    </row>
    <row r="110" spans="1:5" ht="15.75">
      <c r="A110" s="111"/>
      <c r="B110" s="112"/>
      <c r="C110" s="113"/>
      <c r="D110" s="114"/>
      <c r="E110" s="114"/>
    </row>
    <row r="111" spans="1:5" ht="15.75">
      <c r="A111" s="111"/>
      <c r="B111" s="112"/>
      <c r="C111" s="113"/>
      <c r="D111" s="114"/>
      <c r="E111" s="114"/>
    </row>
    <row r="112" spans="1:5" ht="15.75">
      <c r="A112" s="111"/>
      <c r="B112" s="112"/>
      <c r="C112" s="113"/>
      <c r="D112" s="114"/>
      <c r="E112" s="114"/>
    </row>
    <row r="113" spans="1:5" ht="15.75">
      <c r="A113" s="111"/>
      <c r="B113" s="112"/>
      <c r="C113" s="113"/>
      <c r="D113" s="114"/>
      <c r="E113" s="114"/>
    </row>
    <row r="114" spans="1:5" ht="15.75">
      <c r="A114" s="111"/>
      <c r="B114" s="112"/>
      <c r="C114" s="113"/>
      <c r="D114" s="114"/>
      <c r="E114" s="114"/>
    </row>
    <row r="115" spans="1:5" ht="15.75">
      <c r="A115" s="111"/>
      <c r="B115" s="112"/>
      <c r="C115" s="113"/>
      <c r="D115" s="114"/>
      <c r="E115" s="114"/>
    </row>
    <row r="116" spans="1:5" ht="15.75">
      <c r="A116" s="111"/>
      <c r="B116" s="112"/>
      <c r="C116" s="113"/>
      <c r="D116" s="114"/>
      <c r="E116" s="114"/>
    </row>
    <row r="117" spans="1:5" ht="15.75">
      <c r="A117" s="111"/>
      <c r="B117" s="112"/>
      <c r="C117" s="113"/>
      <c r="D117" s="114"/>
      <c r="E117" s="114"/>
    </row>
    <row r="118" spans="1:5" ht="15.75">
      <c r="A118" s="111"/>
      <c r="B118" s="112"/>
      <c r="C118" s="113"/>
      <c r="D118" s="114"/>
      <c r="E118" s="114"/>
    </row>
    <row r="119" spans="1:5" ht="15.75">
      <c r="A119" s="111"/>
      <c r="B119" s="117"/>
      <c r="C119" s="113"/>
      <c r="D119" s="114"/>
      <c r="E119" s="114"/>
    </row>
    <row r="120" spans="1:5" ht="15.75">
      <c r="A120" s="111"/>
      <c r="B120" s="117"/>
      <c r="C120" s="113"/>
      <c r="D120" s="120"/>
      <c r="E120" s="120"/>
    </row>
    <row r="121" spans="1:5" ht="15.75">
      <c r="A121" s="111"/>
      <c r="B121" s="117"/>
      <c r="C121" s="113"/>
      <c r="D121" s="114"/>
      <c r="E121" s="114"/>
    </row>
    <row r="122" spans="1:5" ht="15.75">
      <c r="A122" s="111"/>
      <c r="B122" s="116"/>
      <c r="C122" s="121"/>
      <c r="D122" s="114"/>
      <c r="E122" s="114"/>
    </row>
    <row r="123" spans="1:5" ht="15.75">
      <c r="A123" s="111"/>
      <c r="B123" s="117"/>
      <c r="C123" s="113"/>
      <c r="D123" s="120"/>
      <c r="E123" s="120"/>
    </row>
    <row r="124" spans="1:5" ht="15.75">
      <c r="A124" s="111"/>
      <c r="B124" s="117"/>
      <c r="C124" s="113"/>
      <c r="D124" s="120"/>
      <c r="E124" s="120"/>
    </row>
    <row r="125" spans="1:5" ht="15.75">
      <c r="A125" s="111"/>
      <c r="B125" s="116"/>
      <c r="C125" s="113"/>
      <c r="D125" s="114"/>
      <c r="E125" s="114"/>
    </row>
    <row r="126" spans="1:5" ht="15.75">
      <c r="A126" s="111"/>
      <c r="B126" s="116"/>
      <c r="C126" s="121"/>
      <c r="D126" s="120"/>
      <c r="E126" s="120"/>
    </row>
    <row r="127" spans="1:5" ht="15.75">
      <c r="A127" s="111"/>
      <c r="B127" s="117"/>
      <c r="C127" s="113"/>
      <c r="D127" s="120"/>
      <c r="E127" s="120"/>
    </row>
    <row r="128" spans="1:5" ht="15.75">
      <c r="A128" s="111"/>
      <c r="B128" s="117"/>
      <c r="C128" s="113"/>
      <c r="D128" s="114"/>
      <c r="E128" s="114"/>
    </row>
    <row r="129" spans="1:5" ht="15">
      <c r="A129" s="122"/>
      <c r="B129" s="116"/>
      <c r="C129" s="121"/>
      <c r="D129" s="120"/>
      <c r="E129" s="120"/>
    </row>
    <row r="130" spans="1:5" ht="15.75">
      <c r="A130" s="111"/>
      <c r="B130" s="117"/>
      <c r="C130" s="113"/>
      <c r="D130" s="120"/>
      <c r="E130" s="120"/>
    </row>
    <row r="131" spans="1:5" ht="14.25" customHeight="1">
      <c r="A131" s="111"/>
      <c r="B131" s="117"/>
      <c r="C131" s="113"/>
      <c r="D131" s="122"/>
      <c r="E131" s="122"/>
    </row>
    <row r="132" spans="1:5" ht="15.75">
      <c r="A132" s="111"/>
      <c r="B132" s="112"/>
      <c r="C132" s="121"/>
      <c r="D132" s="114"/>
      <c r="E132" s="114"/>
    </row>
    <row r="133" spans="1:5" ht="15.75">
      <c r="A133" s="111"/>
      <c r="B133" s="112"/>
      <c r="C133" s="123"/>
      <c r="D133" s="114"/>
      <c r="E133" s="114"/>
    </row>
    <row r="134" spans="1:5" ht="15.75">
      <c r="A134" s="111"/>
      <c r="B134" s="112"/>
      <c r="C134" s="113"/>
      <c r="D134" s="114"/>
      <c r="E134" s="114"/>
    </row>
    <row r="135" spans="1:5" ht="15.75">
      <c r="A135" s="111"/>
      <c r="B135" s="112"/>
      <c r="C135" s="113"/>
      <c r="D135" s="114"/>
      <c r="E135" s="114"/>
    </row>
    <row r="136" spans="1:5" ht="15.75">
      <c r="A136" s="111"/>
      <c r="B136" s="112"/>
      <c r="C136" s="113"/>
      <c r="D136" s="114"/>
      <c r="E136" s="114"/>
    </row>
    <row r="137" spans="1:5" ht="15.75">
      <c r="A137" s="111"/>
      <c r="B137" s="112"/>
      <c r="C137" s="123"/>
      <c r="D137" s="114"/>
      <c r="E137" s="114"/>
    </row>
    <row r="138" spans="1:5" ht="15.75">
      <c r="A138" s="111"/>
      <c r="B138" s="112"/>
      <c r="C138" s="113"/>
      <c r="D138" s="114"/>
      <c r="E138" s="114"/>
    </row>
    <row r="139" spans="1:5" ht="15.75">
      <c r="A139" s="111"/>
      <c r="B139" s="112"/>
      <c r="C139" s="113"/>
      <c r="D139" s="114"/>
      <c r="E139" s="114"/>
    </row>
    <row r="140" spans="1:5" ht="15.75">
      <c r="A140" s="111"/>
      <c r="B140" s="117"/>
      <c r="C140" s="121"/>
      <c r="D140" s="114"/>
      <c r="E140" s="114"/>
    </row>
    <row r="141" spans="1:5" ht="15.75">
      <c r="A141" s="111"/>
      <c r="B141" s="112"/>
      <c r="C141" s="113"/>
      <c r="D141" s="114"/>
      <c r="E141" s="114"/>
    </row>
    <row r="142" spans="1:5" ht="15.75">
      <c r="A142" s="111"/>
      <c r="B142" s="112"/>
      <c r="C142" s="121"/>
      <c r="D142" s="114"/>
      <c r="E142" s="114"/>
    </row>
    <row r="143" spans="1:5" ht="75" customHeight="1">
      <c r="A143" s="122"/>
      <c r="B143" s="112"/>
      <c r="C143" s="113"/>
      <c r="D143" s="114"/>
      <c r="E143" s="114"/>
    </row>
    <row r="144" spans="1:5" ht="15.75">
      <c r="A144" s="111"/>
      <c r="B144" s="117"/>
      <c r="C144" s="113"/>
      <c r="D144" s="114"/>
      <c r="E144" s="114"/>
    </row>
    <row r="145" spans="1:5" ht="15.75">
      <c r="A145" s="111"/>
      <c r="B145" s="112"/>
      <c r="C145" s="113"/>
      <c r="D145" s="122"/>
      <c r="E145" s="122"/>
    </row>
    <row r="146" spans="1:5" ht="15.75">
      <c r="A146" s="111"/>
      <c r="B146" s="112"/>
      <c r="C146" s="121"/>
      <c r="D146" s="114"/>
      <c r="E146" s="114"/>
    </row>
    <row r="147" spans="1:5" ht="15.75">
      <c r="A147" s="111"/>
      <c r="B147" s="112"/>
      <c r="C147" s="121"/>
      <c r="D147" s="114"/>
      <c r="E147" s="114"/>
    </row>
    <row r="148" spans="1:5" ht="15.75">
      <c r="A148" s="111"/>
      <c r="B148" s="112"/>
      <c r="C148" s="113"/>
      <c r="D148" s="114"/>
      <c r="E148" s="114"/>
    </row>
    <row r="149" spans="1:5" ht="15">
      <c r="A149" s="122"/>
      <c r="B149" s="112"/>
      <c r="C149" s="113"/>
      <c r="D149" s="114"/>
      <c r="E149" s="114"/>
    </row>
    <row r="150" spans="1:5" ht="15.75">
      <c r="A150" s="111"/>
      <c r="B150" s="117"/>
      <c r="C150" s="113"/>
      <c r="D150" s="114"/>
      <c r="E150" s="114"/>
    </row>
    <row r="151" spans="1:5" ht="15.75">
      <c r="A151" s="111"/>
      <c r="B151" s="117"/>
      <c r="C151" s="113"/>
      <c r="D151" s="114"/>
      <c r="E151" s="114"/>
    </row>
    <row r="152" spans="1:5" ht="15">
      <c r="A152" s="124"/>
      <c r="B152" s="112"/>
      <c r="C152" s="121"/>
      <c r="D152" s="114"/>
      <c r="E152" s="114"/>
    </row>
    <row r="153" spans="1:5" ht="15">
      <c r="A153" s="124"/>
      <c r="B153" s="112"/>
      <c r="C153" s="121"/>
      <c r="D153" s="114"/>
      <c r="E153" s="114"/>
    </row>
    <row r="154" spans="1:5" ht="15">
      <c r="A154" s="124"/>
      <c r="B154" s="112"/>
      <c r="C154" s="113"/>
      <c r="D154" s="114"/>
      <c r="E154" s="114"/>
    </row>
    <row r="155" spans="1:5" ht="15">
      <c r="A155" s="124"/>
      <c r="B155" s="112"/>
      <c r="C155" s="113"/>
      <c r="D155" s="114"/>
      <c r="E155" s="114"/>
    </row>
    <row r="156" spans="1:5" ht="15.75">
      <c r="A156" s="111"/>
      <c r="B156" s="112"/>
      <c r="C156" s="113"/>
      <c r="D156" s="114"/>
      <c r="E156" s="114"/>
    </row>
    <row r="157" spans="1:5" ht="15.75">
      <c r="A157" s="111"/>
      <c r="B157" s="112"/>
      <c r="C157" s="113"/>
      <c r="D157" s="114"/>
      <c r="E157" s="114"/>
    </row>
    <row r="158" spans="1:5" ht="15.75">
      <c r="A158" s="111"/>
      <c r="B158" s="112"/>
      <c r="C158" s="113"/>
      <c r="D158" s="114"/>
      <c r="E158" s="114"/>
    </row>
    <row r="159" spans="1:5" ht="15.75">
      <c r="A159" s="111"/>
      <c r="B159" s="112"/>
      <c r="C159" s="113"/>
      <c r="D159" s="114"/>
      <c r="E159" s="114"/>
    </row>
    <row r="160" spans="1:5" ht="15.75">
      <c r="A160" s="111"/>
      <c r="B160" s="112"/>
      <c r="C160" s="113"/>
      <c r="D160" s="114"/>
      <c r="E160" s="114"/>
    </row>
    <row r="161" spans="1:5" ht="15.75">
      <c r="A161" s="111"/>
      <c r="B161" s="112"/>
      <c r="C161" s="113"/>
      <c r="D161" s="114"/>
      <c r="E161" s="114"/>
    </row>
    <row r="162" spans="1:5" ht="15.75">
      <c r="A162" s="111"/>
      <c r="B162" s="112"/>
      <c r="C162" s="113"/>
      <c r="D162" s="114"/>
      <c r="E162" s="114"/>
    </row>
    <row r="163" spans="1:5" ht="15.75">
      <c r="A163" s="111"/>
      <c r="B163" s="117"/>
      <c r="C163" s="113"/>
      <c r="D163" s="114"/>
      <c r="E163" s="114"/>
    </row>
    <row r="164" spans="1:5" ht="15.75">
      <c r="A164" s="111"/>
      <c r="B164" s="112"/>
      <c r="C164" s="113"/>
      <c r="D164" s="114"/>
      <c r="E164" s="114"/>
    </row>
    <row r="165" spans="1:5" ht="15.75">
      <c r="A165" s="111"/>
      <c r="B165" s="112"/>
      <c r="C165" s="121"/>
      <c r="D165" s="114"/>
      <c r="E165" s="114"/>
    </row>
    <row r="166" spans="1:5" ht="15.75">
      <c r="A166" s="111"/>
      <c r="B166" s="112"/>
      <c r="C166" s="113"/>
      <c r="D166" s="114"/>
      <c r="E166" s="114"/>
    </row>
    <row r="167" spans="1:5" ht="15.75">
      <c r="A167" s="111"/>
      <c r="B167" s="112"/>
      <c r="C167" s="113"/>
      <c r="D167" s="114"/>
      <c r="E167" s="114"/>
    </row>
    <row r="168" spans="1:5" ht="15.75">
      <c r="A168" s="111"/>
      <c r="B168" s="112"/>
      <c r="C168" s="113"/>
      <c r="D168" s="114"/>
      <c r="E168" s="114"/>
    </row>
    <row r="169" spans="1:5" ht="15.75">
      <c r="A169" s="111"/>
      <c r="B169" s="112"/>
      <c r="C169" s="113"/>
      <c r="D169" s="114"/>
      <c r="E169" s="114"/>
    </row>
    <row r="170" spans="1:5" ht="15.75">
      <c r="A170" s="111"/>
      <c r="B170" s="117"/>
      <c r="C170" s="113"/>
      <c r="D170" s="114"/>
      <c r="E170" s="114"/>
    </row>
    <row r="171" spans="1:5" ht="15.75">
      <c r="A171" s="111"/>
      <c r="B171" s="117"/>
      <c r="C171" s="113"/>
      <c r="D171" s="114"/>
      <c r="E171" s="114"/>
    </row>
    <row r="172" spans="1:5" ht="15.75">
      <c r="A172" s="111"/>
      <c r="B172" s="117"/>
      <c r="C172" s="121"/>
      <c r="D172" s="114"/>
      <c r="E172" s="114"/>
    </row>
    <row r="173" spans="1:5" ht="15.75">
      <c r="A173" s="111"/>
      <c r="B173" s="117"/>
      <c r="C173" s="113"/>
      <c r="D173" s="114"/>
      <c r="E173" s="114"/>
    </row>
    <row r="174" spans="1:5" ht="15.75">
      <c r="A174" s="111"/>
      <c r="B174" s="117"/>
      <c r="C174" s="113"/>
      <c r="D174" s="114"/>
      <c r="E174" s="114"/>
    </row>
    <row r="175" spans="1:5" ht="15.75">
      <c r="A175" s="111"/>
      <c r="B175" s="112"/>
      <c r="C175" s="113"/>
      <c r="D175" s="114"/>
      <c r="E175" s="114"/>
    </row>
    <row r="176" spans="1:5" ht="15.75">
      <c r="A176" s="111"/>
      <c r="B176" s="112"/>
      <c r="C176" s="113"/>
      <c r="D176" s="114"/>
      <c r="E176" s="114"/>
    </row>
    <row r="177" spans="1:5" ht="15.75">
      <c r="A177" s="111"/>
      <c r="B177" s="112"/>
      <c r="C177" s="113"/>
      <c r="D177" s="114"/>
      <c r="E177" s="114"/>
    </row>
    <row r="178" spans="1:5" ht="15.75">
      <c r="A178" s="111"/>
      <c r="B178" s="117"/>
      <c r="C178" s="113"/>
      <c r="D178" s="114"/>
      <c r="E178" s="114"/>
    </row>
    <row r="179" spans="1:5" ht="15.75">
      <c r="A179" s="111"/>
      <c r="B179" s="117"/>
      <c r="C179" s="113"/>
      <c r="D179" s="114"/>
      <c r="E179" s="114"/>
    </row>
    <row r="180" spans="1:5" ht="15.75">
      <c r="A180" s="111"/>
      <c r="B180" s="117"/>
      <c r="C180" s="121"/>
      <c r="D180" s="114"/>
      <c r="E180" s="114"/>
    </row>
    <row r="181" spans="1:5" ht="15.75">
      <c r="A181" s="111"/>
      <c r="B181" s="117"/>
      <c r="C181" s="113"/>
      <c r="D181" s="114"/>
      <c r="E181" s="114"/>
    </row>
    <row r="182" spans="1:5" ht="15.75">
      <c r="A182" s="111"/>
      <c r="B182" s="117"/>
      <c r="C182" s="121"/>
      <c r="D182" s="114"/>
      <c r="E182" s="114"/>
    </row>
    <row r="183" spans="1:5" ht="15.75">
      <c r="A183" s="111"/>
      <c r="B183" s="112"/>
      <c r="C183" s="113"/>
      <c r="D183" s="114"/>
      <c r="E183" s="114"/>
    </row>
    <row r="184" spans="1:5" ht="15.75">
      <c r="A184" s="111"/>
      <c r="B184" s="112"/>
      <c r="C184" s="121"/>
      <c r="D184" s="114"/>
      <c r="E184" s="114"/>
    </row>
    <row r="185" spans="1:5" ht="15.75">
      <c r="A185" s="111"/>
      <c r="B185" s="112"/>
      <c r="C185" s="113"/>
      <c r="D185" s="114"/>
      <c r="E185" s="114"/>
    </row>
    <row r="186" spans="1:5" ht="15.75">
      <c r="A186" s="111"/>
      <c r="B186" s="112"/>
      <c r="C186" s="113"/>
      <c r="D186" s="114"/>
      <c r="E186" s="114"/>
    </row>
    <row r="187" spans="1:5" ht="15.75">
      <c r="A187" s="111"/>
      <c r="B187" s="117"/>
      <c r="C187" s="121"/>
      <c r="D187" s="114"/>
      <c r="E187" s="114"/>
    </row>
    <row r="188" spans="1:5" ht="15">
      <c r="A188" s="125"/>
      <c r="B188" s="112"/>
      <c r="C188" s="113"/>
      <c r="D188" s="114"/>
      <c r="E188" s="114"/>
    </row>
    <row r="189" spans="1:5" ht="15.75">
      <c r="A189" s="111"/>
      <c r="B189" s="117"/>
      <c r="C189" s="121"/>
      <c r="D189" s="114"/>
      <c r="E189" s="114"/>
    </row>
    <row r="190" spans="1:5" ht="15.75">
      <c r="A190" s="111"/>
      <c r="B190" s="112"/>
      <c r="C190" s="113"/>
      <c r="D190" s="114"/>
      <c r="E190" s="114"/>
    </row>
    <row r="191" spans="1:5" ht="15.75">
      <c r="A191" s="111"/>
      <c r="B191" s="112"/>
      <c r="C191" s="121"/>
      <c r="D191" s="114"/>
      <c r="E191" s="114"/>
    </row>
    <row r="192" spans="1:5" ht="15.75">
      <c r="A192" s="111"/>
      <c r="B192" s="112"/>
      <c r="C192" s="121"/>
      <c r="D192" s="114"/>
      <c r="E192" s="114"/>
    </row>
    <row r="193" spans="1:5" ht="15.75">
      <c r="A193" s="111"/>
      <c r="B193" s="112"/>
      <c r="C193" s="113"/>
      <c r="D193" s="114"/>
      <c r="E193" s="114"/>
    </row>
    <row r="194" spans="1:5" ht="15.75">
      <c r="A194" s="111"/>
      <c r="B194" s="112"/>
      <c r="C194" s="113"/>
      <c r="D194" s="114"/>
      <c r="E194" s="114"/>
    </row>
    <row r="195" spans="1:5" ht="15.75">
      <c r="A195" s="111"/>
      <c r="B195" s="117"/>
      <c r="C195" s="113"/>
      <c r="D195" s="114"/>
      <c r="E195" s="114"/>
    </row>
    <row r="196" spans="1:5" ht="15.75">
      <c r="A196" s="111"/>
      <c r="B196" s="112"/>
      <c r="C196" s="113"/>
      <c r="D196" s="114"/>
      <c r="E196" s="114"/>
    </row>
    <row r="197" spans="1:5" ht="15.75">
      <c r="A197" s="111"/>
      <c r="B197" s="112"/>
      <c r="C197" s="121"/>
      <c r="D197" s="114"/>
      <c r="E197" s="114"/>
    </row>
    <row r="198" spans="1:5" ht="15.75">
      <c r="A198" s="111"/>
      <c r="B198" s="112"/>
      <c r="C198" s="113"/>
      <c r="D198" s="114"/>
      <c r="E198" s="114"/>
    </row>
    <row r="199" spans="1:5" ht="15.75">
      <c r="A199" s="111"/>
      <c r="B199" s="112"/>
      <c r="C199" s="113"/>
      <c r="D199" s="114"/>
      <c r="E199" s="114"/>
    </row>
    <row r="200" spans="1:5" ht="15.75">
      <c r="A200" s="111"/>
      <c r="B200" s="117"/>
      <c r="C200" s="113"/>
      <c r="D200" s="114"/>
      <c r="E200" s="114"/>
    </row>
    <row r="201" spans="1:5" ht="15.75">
      <c r="A201" s="111"/>
      <c r="B201" s="117"/>
      <c r="C201" s="113"/>
      <c r="D201" s="114"/>
      <c r="E201" s="114"/>
    </row>
    <row r="202" spans="1:5" ht="15.75">
      <c r="A202" s="111"/>
      <c r="B202" s="117"/>
      <c r="C202" s="126"/>
      <c r="D202" s="114"/>
      <c r="E202" s="114"/>
    </row>
    <row r="203" spans="1:5" ht="15.75">
      <c r="A203" s="111"/>
      <c r="B203" s="112"/>
      <c r="C203" s="127"/>
      <c r="D203" s="114"/>
      <c r="E203" s="114"/>
    </row>
    <row r="204" spans="1:5" ht="15.75">
      <c r="A204" s="111"/>
      <c r="B204" s="117"/>
      <c r="C204" s="127"/>
      <c r="D204" s="114"/>
      <c r="E204" s="114"/>
    </row>
    <row r="205" spans="1:5" ht="15.75">
      <c r="A205" s="111"/>
      <c r="B205" s="112"/>
      <c r="C205" s="127"/>
      <c r="D205" s="114"/>
      <c r="E205" s="114"/>
    </row>
    <row r="206" spans="1:5" ht="15.75">
      <c r="A206" s="111"/>
      <c r="B206" s="112"/>
      <c r="C206" s="127"/>
      <c r="D206" s="114"/>
      <c r="E206" s="114"/>
    </row>
    <row r="207" spans="1:5" ht="15.75">
      <c r="A207" s="111"/>
      <c r="B207" s="112"/>
      <c r="C207" s="127"/>
      <c r="D207" s="114"/>
      <c r="E207" s="114"/>
    </row>
    <row r="208" spans="1:5" ht="15.75">
      <c r="A208" s="111"/>
      <c r="B208" s="112"/>
      <c r="C208" s="127"/>
      <c r="D208" s="114"/>
      <c r="E208" s="114"/>
    </row>
    <row r="209" spans="1:5" ht="15.75">
      <c r="A209" s="111"/>
      <c r="B209" s="112"/>
      <c r="C209" s="127"/>
      <c r="D209" s="114"/>
      <c r="E209" s="114"/>
    </row>
    <row r="210" spans="1:5" ht="15.75">
      <c r="A210" s="111"/>
      <c r="B210" s="112"/>
      <c r="C210" s="126"/>
      <c r="D210" s="114"/>
      <c r="E210" s="114"/>
    </row>
    <row r="211" spans="1:5" ht="15">
      <c r="A211" s="128"/>
      <c r="B211" s="112"/>
      <c r="C211" s="113"/>
      <c r="D211" s="114"/>
      <c r="E211" s="114"/>
    </row>
    <row r="212" spans="1:5" ht="15.75">
      <c r="A212" s="111"/>
      <c r="B212" s="117"/>
      <c r="C212" s="121"/>
      <c r="D212" s="114"/>
      <c r="E212" s="114"/>
    </row>
    <row r="213" spans="1:5" ht="15.75">
      <c r="A213" s="111"/>
      <c r="B213" s="112"/>
      <c r="C213" s="113"/>
      <c r="D213" s="114"/>
      <c r="E213" s="114"/>
    </row>
    <row r="214" spans="1:5" ht="15.75">
      <c r="A214" s="111"/>
      <c r="B214" s="112"/>
      <c r="C214" s="121"/>
      <c r="D214" s="114"/>
      <c r="E214" s="114"/>
    </row>
    <row r="215" spans="1:5" ht="15.75">
      <c r="A215" s="111"/>
      <c r="B215" s="117"/>
      <c r="C215" s="126"/>
      <c r="D215" s="114"/>
      <c r="E215" s="114"/>
    </row>
    <row r="216" spans="1:5" ht="15.75">
      <c r="A216" s="111"/>
      <c r="B216" s="117"/>
      <c r="C216" s="127"/>
      <c r="D216" s="114"/>
      <c r="E216" s="114"/>
    </row>
    <row r="217" spans="1:5" ht="15.75">
      <c r="A217" s="111"/>
      <c r="B217" s="117"/>
      <c r="C217" s="113"/>
      <c r="D217" s="114"/>
      <c r="E217" s="114"/>
    </row>
    <row r="218" spans="1:5" ht="15.75">
      <c r="A218" s="111"/>
      <c r="B218" s="117"/>
      <c r="C218" s="126"/>
      <c r="D218" s="114"/>
      <c r="E218" s="114"/>
    </row>
    <row r="219" spans="1:5" ht="15.75">
      <c r="A219" s="111"/>
      <c r="B219" s="117"/>
      <c r="C219" s="127"/>
      <c r="D219" s="114"/>
      <c r="E219" s="114"/>
    </row>
    <row r="220" spans="1:5" ht="15.75">
      <c r="A220" s="111"/>
      <c r="B220" s="117"/>
      <c r="C220" s="127"/>
      <c r="D220" s="114"/>
      <c r="E220" s="114"/>
    </row>
    <row r="221" spans="1:5" ht="15.75">
      <c r="A221" s="111"/>
      <c r="B221" s="112"/>
      <c r="C221" s="127"/>
      <c r="D221" s="114"/>
      <c r="E221" s="114"/>
    </row>
    <row r="222" spans="1:5" ht="15.75">
      <c r="A222" s="111"/>
      <c r="B222" s="112"/>
      <c r="C222" s="127"/>
      <c r="D222" s="114"/>
      <c r="E222" s="114"/>
    </row>
    <row r="223" spans="1:5" ht="15.75">
      <c r="A223" s="111"/>
      <c r="B223" s="112"/>
      <c r="C223" s="127"/>
      <c r="D223" s="114"/>
      <c r="E223" s="114"/>
    </row>
    <row r="224" spans="1:5" ht="15.75">
      <c r="A224" s="111"/>
      <c r="B224" s="112"/>
      <c r="C224" s="129"/>
      <c r="D224" s="114"/>
      <c r="E224" s="114"/>
    </row>
    <row r="225" spans="1:5" ht="15.75">
      <c r="A225" s="111"/>
      <c r="B225" s="112"/>
      <c r="C225" s="113"/>
      <c r="D225" s="114"/>
      <c r="E225" s="114"/>
    </row>
    <row r="226" spans="1:5" ht="15.75">
      <c r="A226" s="111"/>
      <c r="B226" s="112"/>
      <c r="C226" s="127"/>
      <c r="D226" s="114"/>
      <c r="E226" s="114"/>
    </row>
    <row r="227" spans="1:5" ht="15.75">
      <c r="A227" s="111"/>
      <c r="B227" s="112"/>
      <c r="C227" s="127"/>
      <c r="D227" s="114"/>
      <c r="E227" s="114"/>
    </row>
    <row r="228" spans="1:5" ht="15.75">
      <c r="A228" s="111"/>
      <c r="B228" s="112"/>
      <c r="C228" s="126"/>
      <c r="D228" s="114"/>
      <c r="E228" s="114"/>
    </row>
    <row r="229" spans="1:5" ht="15.75">
      <c r="A229" s="111"/>
      <c r="B229" s="112"/>
      <c r="C229" s="127"/>
      <c r="D229" s="114"/>
      <c r="E229" s="114"/>
    </row>
    <row r="230" spans="1:5" ht="15.75">
      <c r="A230" s="111"/>
      <c r="B230" s="112"/>
      <c r="C230" s="127"/>
      <c r="D230" s="114"/>
      <c r="E230" s="114"/>
    </row>
    <row r="231" spans="1:5" ht="15.75">
      <c r="A231" s="111"/>
      <c r="B231" s="112"/>
      <c r="C231" s="127"/>
      <c r="D231" s="114"/>
      <c r="E231" s="114"/>
    </row>
    <row r="232" spans="1:5" ht="15">
      <c r="A232" s="122"/>
      <c r="B232" s="112"/>
      <c r="C232" s="127"/>
      <c r="D232" s="114"/>
      <c r="E232" s="114"/>
    </row>
    <row r="233" spans="1:5" ht="15.75">
      <c r="A233" s="111"/>
      <c r="B233" s="117"/>
      <c r="C233" s="126"/>
      <c r="D233" s="114"/>
      <c r="E233" s="114"/>
    </row>
    <row r="234" spans="1:5" ht="15.75">
      <c r="A234" s="111"/>
      <c r="B234" s="117"/>
      <c r="C234" s="127"/>
      <c r="D234" s="122"/>
      <c r="E234" s="122"/>
    </row>
    <row r="235" spans="1:5" ht="75" customHeight="1">
      <c r="A235" s="111"/>
      <c r="B235" s="130"/>
      <c r="C235" s="121"/>
      <c r="D235" s="114"/>
      <c r="E235" s="114"/>
    </row>
    <row r="236" spans="1:5" ht="15.75">
      <c r="A236" s="111"/>
      <c r="B236" s="130"/>
      <c r="C236" s="131"/>
      <c r="D236" s="114"/>
      <c r="E236" s="114"/>
    </row>
    <row r="237" spans="1:5" ht="15.75">
      <c r="A237" s="111"/>
      <c r="B237" s="130"/>
      <c r="C237" s="132"/>
      <c r="D237" s="114"/>
      <c r="E237" s="114"/>
    </row>
    <row r="238" spans="1:5" ht="15.75">
      <c r="A238" s="111"/>
      <c r="B238" s="130"/>
      <c r="C238" s="132"/>
      <c r="D238" s="114"/>
      <c r="E238" s="114"/>
    </row>
    <row r="239" spans="1:5" ht="15.75">
      <c r="A239" s="111"/>
      <c r="B239" s="133"/>
      <c r="C239" s="132"/>
      <c r="D239" s="114"/>
      <c r="E239" s="114"/>
    </row>
    <row r="240" spans="1:5" ht="15.75">
      <c r="A240" s="111"/>
      <c r="B240" s="130"/>
      <c r="C240" s="132"/>
      <c r="D240" s="114"/>
      <c r="E240" s="114"/>
    </row>
    <row r="241" spans="1:5" ht="15.75">
      <c r="A241" s="111"/>
      <c r="B241" s="130"/>
      <c r="C241" s="131"/>
      <c r="D241" s="114"/>
      <c r="E241" s="114"/>
    </row>
    <row r="242" spans="1:5" ht="90" customHeight="1">
      <c r="A242" s="111"/>
      <c r="B242" s="130"/>
      <c r="C242" s="132"/>
      <c r="D242" s="114"/>
      <c r="E242" s="114"/>
    </row>
    <row r="243" spans="1:5" ht="15.75">
      <c r="A243" s="111"/>
      <c r="B243" s="117"/>
      <c r="C243" s="132"/>
      <c r="D243" s="114"/>
      <c r="E243" s="114"/>
    </row>
    <row r="244" spans="1:5" ht="15.75">
      <c r="A244" s="111"/>
      <c r="B244" s="112"/>
      <c r="C244" s="132"/>
      <c r="D244" s="114"/>
      <c r="E244" s="114"/>
    </row>
    <row r="245" spans="1:5" ht="15.75">
      <c r="A245" s="111"/>
      <c r="B245" s="112"/>
      <c r="C245" s="131"/>
      <c r="D245" s="114"/>
      <c r="E245" s="114"/>
    </row>
    <row r="246" spans="1:5" ht="15.75">
      <c r="A246" s="111"/>
      <c r="B246" s="112"/>
      <c r="C246" s="134"/>
      <c r="D246" s="114"/>
      <c r="E246" s="114"/>
    </row>
    <row r="247" spans="1:5" ht="15.75">
      <c r="A247" s="111"/>
      <c r="B247" s="112"/>
      <c r="C247" s="131"/>
      <c r="D247" s="114"/>
      <c r="E247" s="114"/>
    </row>
    <row r="248" spans="1:5" ht="15.75">
      <c r="A248" s="111"/>
      <c r="B248" s="112"/>
      <c r="C248" s="134"/>
      <c r="D248" s="114"/>
      <c r="E248" s="114"/>
    </row>
    <row r="249" spans="1:5" ht="15.75">
      <c r="A249" s="111"/>
      <c r="B249" s="112"/>
      <c r="C249" s="134"/>
      <c r="D249" s="114"/>
      <c r="E249" s="114"/>
    </row>
    <row r="250" spans="1:5" ht="15">
      <c r="A250" s="122"/>
      <c r="B250" s="112"/>
      <c r="C250" s="134"/>
      <c r="D250" s="114"/>
      <c r="E250" s="114"/>
    </row>
    <row r="251" spans="1:5" ht="15.75">
      <c r="A251" s="111"/>
      <c r="B251" s="117"/>
      <c r="C251" s="131"/>
      <c r="D251" s="114"/>
      <c r="E251" s="114"/>
    </row>
    <row r="252" spans="1:5" ht="15.75">
      <c r="A252" s="111"/>
      <c r="B252" s="117"/>
      <c r="C252" s="134"/>
      <c r="D252" s="114"/>
      <c r="E252" s="114"/>
    </row>
    <row r="253" spans="1:5" ht="15.75">
      <c r="A253" s="111"/>
      <c r="B253" s="112"/>
      <c r="C253" s="121"/>
      <c r="D253" s="114"/>
      <c r="E253" s="114"/>
    </row>
    <row r="254" spans="1:5" ht="15.75">
      <c r="A254" s="111"/>
      <c r="B254" s="112"/>
      <c r="C254" s="121"/>
      <c r="D254" s="114"/>
      <c r="E254" s="114"/>
    </row>
    <row r="255" spans="1:5" ht="15.75">
      <c r="A255" s="111"/>
      <c r="B255" s="112"/>
      <c r="C255" s="109"/>
      <c r="D255" s="114"/>
      <c r="E255" s="114"/>
    </row>
    <row r="256" spans="1:5" ht="15.75">
      <c r="A256" s="111"/>
      <c r="B256" s="112"/>
      <c r="C256" s="109"/>
      <c r="D256" s="114"/>
      <c r="E256" s="114"/>
    </row>
    <row r="257" spans="1:5" ht="15.75">
      <c r="A257" s="111"/>
      <c r="B257" s="112"/>
      <c r="C257" s="109"/>
      <c r="D257" s="114"/>
      <c r="E257" s="114"/>
    </row>
    <row r="258" spans="1:5" ht="15.75">
      <c r="A258" s="111"/>
      <c r="B258" s="112"/>
      <c r="C258" s="109"/>
      <c r="D258" s="114"/>
      <c r="E258" s="114"/>
    </row>
    <row r="259" spans="1:5" ht="15.75">
      <c r="A259" s="111"/>
      <c r="B259" s="112"/>
      <c r="C259" s="109"/>
      <c r="D259" s="114"/>
      <c r="E259" s="114"/>
    </row>
    <row r="260" spans="1:5" ht="15.75">
      <c r="A260" s="111"/>
      <c r="B260" s="112"/>
      <c r="C260" s="109"/>
      <c r="D260" s="114"/>
      <c r="E260" s="114"/>
    </row>
    <row r="261" spans="1:5" ht="15.75">
      <c r="A261" s="111"/>
      <c r="B261" s="112"/>
      <c r="C261" s="109"/>
      <c r="D261" s="114"/>
      <c r="E261" s="114"/>
    </row>
    <row r="262" spans="1:5" ht="15.75">
      <c r="A262" s="111"/>
      <c r="B262" s="117"/>
      <c r="C262" s="109"/>
      <c r="D262" s="114"/>
      <c r="E262" s="114"/>
    </row>
    <row r="263" spans="1:5" ht="15.75">
      <c r="A263" s="111"/>
      <c r="B263" s="112"/>
      <c r="C263" s="109"/>
      <c r="D263" s="114"/>
      <c r="E263" s="114"/>
    </row>
    <row r="264" spans="1:5" ht="15.75">
      <c r="A264" s="111"/>
      <c r="B264" s="117"/>
      <c r="C264" s="121"/>
      <c r="D264" s="114"/>
      <c r="E264" s="114"/>
    </row>
    <row r="265" spans="1:5" ht="15.75">
      <c r="A265" s="111"/>
      <c r="B265" s="112"/>
      <c r="C265" s="109"/>
      <c r="D265" s="114"/>
      <c r="E265" s="114"/>
    </row>
    <row r="266" spans="1:5" ht="15.75">
      <c r="A266" s="111"/>
      <c r="B266" s="117"/>
      <c r="C266" s="121"/>
      <c r="D266" s="114"/>
      <c r="E266" s="114"/>
    </row>
    <row r="267" spans="1:5" ht="15.75">
      <c r="A267" s="111"/>
      <c r="B267" s="117"/>
      <c r="C267" s="113"/>
      <c r="D267" s="114"/>
      <c r="E267" s="114"/>
    </row>
    <row r="268" spans="1:5" ht="15.75">
      <c r="A268" s="111"/>
      <c r="B268" s="117"/>
      <c r="C268" s="135"/>
      <c r="D268" s="114"/>
      <c r="E268" s="114"/>
    </row>
    <row r="269" spans="1:5" ht="15.75">
      <c r="A269" s="111"/>
      <c r="B269" s="117"/>
      <c r="C269" s="113"/>
      <c r="D269" s="114"/>
      <c r="E269" s="114"/>
    </row>
    <row r="270" spans="1:5" ht="15">
      <c r="A270" s="114"/>
      <c r="B270" s="112"/>
      <c r="C270" s="113"/>
      <c r="D270" s="114"/>
      <c r="E270" s="114"/>
    </row>
    <row r="271" spans="1:5" ht="15">
      <c r="C271" s="135"/>
      <c r="D271" s="114"/>
      <c r="E271" s="114"/>
    </row>
    <row r="272" spans="1:5" ht="15.75">
      <c r="B272" s="136"/>
      <c r="C272" s="134"/>
      <c r="D272" s="137"/>
      <c r="E272" s="137"/>
    </row>
    <row r="273" spans="2:5" ht="18.75">
      <c r="C273" s="138"/>
      <c r="D273" s="139"/>
      <c r="E273" s="139"/>
    </row>
    <row r="274" spans="2:5" ht="18.75">
      <c r="C274" s="140"/>
    </row>
    <row r="275" spans="2:5" ht="12">
      <c r="B275" s="136"/>
      <c r="C275" s="141"/>
    </row>
    <row r="276" spans="2:5" ht="12">
      <c r="C276" s="141"/>
    </row>
    <row r="277" spans="2:5" ht="12">
      <c r="C277" s="142"/>
    </row>
    <row r="278" spans="2:5" ht="12">
      <c r="C278" s="141"/>
    </row>
    <row r="279" spans="2:5" ht="12">
      <c r="C279" s="141"/>
    </row>
    <row r="280" spans="2:5" ht="12">
      <c r="C280" s="141"/>
    </row>
    <row r="281" spans="2:5" ht="12">
      <c r="C281" s="141"/>
    </row>
    <row r="282" spans="2:5" ht="12">
      <c r="C282" s="141"/>
    </row>
    <row r="283" spans="2:5" ht="12">
      <c r="B283" s="143"/>
      <c r="C283" s="141"/>
    </row>
    <row r="284" spans="2:5" ht="12">
      <c r="B284" s="143"/>
      <c r="C284" s="141"/>
      <c r="D284" s="144"/>
      <c r="E284" s="144"/>
    </row>
    <row r="285" spans="2:5" ht="12">
      <c r="B285" s="143"/>
      <c r="C285" s="141"/>
      <c r="D285" s="144"/>
      <c r="E285" s="144"/>
    </row>
    <row r="286" spans="2:5" ht="12">
      <c r="B286" s="143"/>
      <c r="C286" s="141"/>
      <c r="D286" s="144"/>
      <c r="E286" s="144"/>
    </row>
    <row r="287" spans="2:5" ht="12">
      <c r="B287" s="143"/>
      <c r="C287" s="141"/>
      <c r="D287" s="144"/>
      <c r="E287" s="144"/>
    </row>
    <row r="288" spans="2:5" ht="12">
      <c r="B288" s="143"/>
      <c r="C288" s="141"/>
      <c r="D288" s="144"/>
      <c r="E288" s="144"/>
    </row>
    <row r="289" spans="2:237" ht="12">
      <c r="C289" s="141"/>
      <c r="D289" s="144"/>
      <c r="E289" s="144"/>
    </row>
    <row r="290" spans="2:237" ht="12">
      <c r="C290" s="141"/>
    </row>
    <row r="291" spans="2:237" ht="12"/>
    <row r="292" spans="2:237" ht="12"/>
    <row r="293" spans="2:237" ht="12"/>
    <row r="294" spans="2:237" ht="12"/>
    <row r="295" spans="2:237" ht="12"/>
    <row r="296" spans="2:237" s="62" customFormat="1" ht="12">
      <c r="B296" s="63"/>
      <c r="C296" s="64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  <c r="AC296" s="65"/>
      <c r="AD296" s="65"/>
      <c r="AE296" s="65"/>
      <c r="AF296" s="65"/>
      <c r="AG296" s="65"/>
      <c r="AH296" s="65"/>
      <c r="AI296" s="65"/>
      <c r="AJ296" s="65"/>
      <c r="AK296" s="65"/>
      <c r="AL296" s="65"/>
      <c r="AM296" s="65"/>
      <c r="AN296" s="65"/>
      <c r="AO296" s="65"/>
      <c r="AP296" s="65"/>
      <c r="AQ296" s="65"/>
      <c r="AR296" s="65"/>
      <c r="AS296" s="65"/>
      <c r="AT296" s="65"/>
      <c r="AU296" s="65"/>
      <c r="AV296" s="65"/>
      <c r="AW296" s="65"/>
      <c r="AX296" s="65"/>
      <c r="AY296" s="65"/>
      <c r="AZ296" s="65"/>
      <c r="BA296" s="65"/>
      <c r="BB296" s="65"/>
      <c r="BC296" s="65"/>
      <c r="BD296" s="65"/>
      <c r="BE296" s="65"/>
      <c r="BF296" s="65"/>
      <c r="BG296" s="65"/>
      <c r="BH296" s="65"/>
      <c r="BI296" s="65"/>
      <c r="BJ296" s="65"/>
      <c r="BK296" s="65"/>
      <c r="BL296" s="65"/>
      <c r="BM296" s="65"/>
      <c r="BN296" s="65"/>
      <c r="BO296" s="65"/>
      <c r="BP296" s="65"/>
      <c r="BQ296" s="65"/>
      <c r="BR296" s="65"/>
      <c r="BS296" s="65"/>
      <c r="BT296" s="65"/>
      <c r="BU296" s="65"/>
      <c r="BV296" s="65"/>
      <c r="BW296" s="65"/>
      <c r="BX296" s="65"/>
      <c r="BY296" s="65"/>
      <c r="BZ296" s="65"/>
      <c r="CA296" s="65"/>
      <c r="CB296" s="65"/>
      <c r="CC296" s="65"/>
      <c r="CD296" s="65"/>
      <c r="CE296" s="65"/>
      <c r="CF296" s="65"/>
      <c r="CG296" s="65"/>
      <c r="CH296" s="65"/>
      <c r="CI296" s="65"/>
      <c r="CJ296" s="65"/>
      <c r="CK296" s="65"/>
      <c r="CL296" s="65"/>
      <c r="CM296" s="65"/>
      <c r="CN296" s="65"/>
      <c r="CO296" s="65"/>
      <c r="CP296" s="65"/>
      <c r="CQ296" s="65"/>
      <c r="CR296" s="65"/>
      <c r="CS296" s="65"/>
      <c r="CT296" s="65"/>
      <c r="CU296" s="65"/>
      <c r="CV296" s="65"/>
      <c r="CW296" s="65"/>
      <c r="CX296" s="65"/>
      <c r="CY296" s="65"/>
      <c r="CZ296" s="65"/>
      <c r="DA296" s="65"/>
      <c r="DB296" s="65"/>
      <c r="DC296" s="65"/>
      <c r="DD296" s="65"/>
      <c r="DE296" s="65"/>
      <c r="DF296" s="65"/>
      <c r="DG296" s="65"/>
      <c r="DH296" s="65"/>
      <c r="DI296" s="65"/>
      <c r="DJ296" s="65"/>
      <c r="DK296" s="65"/>
      <c r="DL296" s="65"/>
      <c r="DM296" s="65"/>
      <c r="DN296" s="65"/>
      <c r="DO296" s="65"/>
      <c r="DP296" s="65"/>
      <c r="DQ296" s="65"/>
      <c r="DR296" s="65"/>
      <c r="DS296" s="65"/>
      <c r="DT296" s="65"/>
      <c r="DU296" s="65"/>
      <c r="DV296" s="65"/>
      <c r="DW296" s="65"/>
      <c r="DX296" s="65"/>
      <c r="DY296" s="65"/>
      <c r="DZ296" s="65"/>
      <c r="EA296" s="65"/>
      <c r="EB296" s="65"/>
      <c r="EC296" s="65"/>
      <c r="ED296" s="65"/>
      <c r="EE296" s="65"/>
      <c r="EF296" s="65"/>
      <c r="EG296" s="65"/>
      <c r="EH296" s="65"/>
      <c r="EI296" s="65"/>
      <c r="EJ296" s="65"/>
      <c r="EK296" s="65"/>
      <c r="EL296" s="65"/>
      <c r="EM296" s="65"/>
      <c r="EN296" s="65"/>
      <c r="EO296" s="65"/>
      <c r="EP296" s="65"/>
      <c r="EQ296" s="65"/>
      <c r="ER296" s="65"/>
      <c r="ES296" s="65"/>
      <c r="ET296" s="65"/>
      <c r="EU296" s="65"/>
      <c r="EV296" s="65"/>
      <c r="EW296" s="65"/>
      <c r="EX296" s="65"/>
      <c r="EY296" s="65"/>
      <c r="EZ296" s="65"/>
      <c r="FA296" s="65"/>
      <c r="FB296" s="65"/>
      <c r="FC296" s="65"/>
      <c r="FD296" s="65"/>
      <c r="FE296" s="65"/>
      <c r="FF296" s="65"/>
      <c r="FG296" s="65"/>
      <c r="FH296" s="65"/>
      <c r="FI296" s="65"/>
      <c r="FJ296" s="65"/>
      <c r="FK296" s="65"/>
      <c r="FL296" s="65"/>
      <c r="FM296" s="65"/>
      <c r="FN296" s="65"/>
      <c r="FO296" s="65"/>
      <c r="FP296" s="65"/>
      <c r="FQ296" s="65"/>
      <c r="FR296" s="65"/>
      <c r="FS296" s="65"/>
      <c r="FT296" s="65"/>
      <c r="FU296" s="65"/>
      <c r="FV296" s="65"/>
      <c r="FW296" s="65"/>
      <c r="FX296" s="65"/>
      <c r="FY296" s="65"/>
      <c r="FZ296" s="65"/>
      <c r="GA296" s="65"/>
      <c r="GB296" s="65"/>
      <c r="GC296" s="65"/>
      <c r="GD296" s="65"/>
      <c r="GE296" s="65"/>
      <c r="GF296" s="65"/>
      <c r="GG296" s="65"/>
      <c r="GH296" s="65"/>
      <c r="GI296" s="65"/>
      <c r="GJ296" s="65"/>
      <c r="GK296" s="65"/>
      <c r="GL296" s="65"/>
      <c r="GM296" s="65"/>
      <c r="GN296" s="65"/>
      <c r="GO296" s="65"/>
      <c r="GP296" s="65"/>
      <c r="GQ296" s="65"/>
      <c r="GR296" s="65"/>
      <c r="GS296" s="65"/>
      <c r="GT296" s="65"/>
      <c r="GU296" s="65"/>
      <c r="GV296" s="65"/>
      <c r="GW296" s="65"/>
      <c r="GX296" s="65"/>
      <c r="GY296" s="65"/>
      <c r="GZ296" s="65"/>
      <c r="HA296" s="65"/>
      <c r="HB296" s="65"/>
      <c r="HC296" s="65"/>
      <c r="HD296" s="65"/>
      <c r="HE296" s="65"/>
      <c r="HF296" s="65"/>
      <c r="HG296" s="65"/>
      <c r="HH296" s="65"/>
      <c r="HI296" s="65"/>
      <c r="HJ296" s="65"/>
      <c r="HK296" s="65"/>
      <c r="HL296" s="65"/>
      <c r="HM296" s="65"/>
      <c r="HN296" s="65"/>
      <c r="HO296" s="65"/>
      <c r="HP296" s="65"/>
      <c r="HQ296" s="65"/>
      <c r="HR296" s="65"/>
      <c r="HS296" s="65"/>
      <c r="HT296" s="65"/>
      <c r="HU296" s="65"/>
      <c r="HV296" s="65"/>
      <c r="HW296" s="65"/>
      <c r="HX296" s="65"/>
      <c r="HY296" s="65"/>
      <c r="HZ296" s="65"/>
      <c r="IA296" s="65"/>
      <c r="IB296" s="65"/>
      <c r="IC296" s="65"/>
    </row>
    <row r="297" spans="2:237" s="62" customFormat="1" ht="12">
      <c r="B297" s="63"/>
      <c r="C297" s="64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  <c r="AF297" s="65"/>
      <c r="AG297" s="65"/>
      <c r="AH297" s="65"/>
      <c r="AI297" s="65"/>
      <c r="AJ297" s="65"/>
      <c r="AK297" s="65"/>
      <c r="AL297" s="65"/>
      <c r="AM297" s="65"/>
      <c r="AN297" s="65"/>
      <c r="AO297" s="65"/>
      <c r="AP297" s="65"/>
      <c r="AQ297" s="65"/>
      <c r="AR297" s="65"/>
      <c r="AS297" s="65"/>
      <c r="AT297" s="65"/>
      <c r="AU297" s="65"/>
      <c r="AV297" s="65"/>
      <c r="AW297" s="65"/>
      <c r="AX297" s="65"/>
      <c r="AY297" s="65"/>
      <c r="AZ297" s="65"/>
      <c r="BA297" s="65"/>
      <c r="BB297" s="65"/>
      <c r="BC297" s="65"/>
      <c r="BD297" s="65"/>
      <c r="BE297" s="65"/>
      <c r="BF297" s="65"/>
      <c r="BG297" s="65"/>
      <c r="BH297" s="65"/>
      <c r="BI297" s="65"/>
      <c r="BJ297" s="65"/>
      <c r="BK297" s="65"/>
      <c r="BL297" s="65"/>
      <c r="BM297" s="65"/>
      <c r="BN297" s="65"/>
      <c r="BO297" s="65"/>
      <c r="BP297" s="65"/>
      <c r="BQ297" s="65"/>
      <c r="BR297" s="65"/>
      <c r="BS297" s="65"/>
      <c r="BT297" s="65"/>
      <c r="BU297" s="65"/>
      <c r="BV297" s="65"/>
      <c r="BW297" s="65"/>
      <c r="BX297" s="65"/>
      <c r="BY297" s="65"/>
      <c r="BZ297" s="65"/>
      <c r="CA297" s="65"/>
      <c r="CB297" s="65"/>
      <c r="CC297" s="65"/>
      <c r="CD297" s="65"/>
      <c r="CE297" s="65"/>
      <c r="CF297" s="65"/>
      <c r="CG297" s="65"/>
      <c r="CH297" s="65"/>
      <c r="CI297" s="65"/>
      <c r="CJ297" s="65"/>
      <c r="CK297" s="65"/>
      <c r="CL297" s="65"/>
      <c r="CM297" s="65"/>
      <c r="CN297" s="65"/>
      <c r="CO297" s="65"/>
      <c r="CP297" s="65"/>
      <c r="CQ297" s="65"/>
      <c r="CR297" s="65"/>
      <c r="CS297" s="65"/>
      <c r="CT297" s="65"/>
      <c r="CU297" s="65"/>
      <c r="CV297" s="65"/>
      <c r="CW297" s="65"/>
      <c r="CX297" s="65"/>
      <c r="CY297" s="65"/>
      <c r="CZ297" s="65"/>
      <c r="DA297" s="65"/>
      <c r="DB297" s="65"/>
      <c r="DC297" s="65"/>
      <c r="DD297" s="65"/>
      <c r="DE297" s="65"/>
      <c r="DF297" s="65"/>
      <c r="DG297" s="65"/>
      <c r="DH297" s="65"/>
      <c r="DI297" s="65"/>
      <c r="DJ297" s="65"/>
      <c r="DK297" s="65"/>
      <c r="DL297" s="65"/>
      <c r="DM297" s="65"/>
      <c r="DN297" s="65"/>
      <c r="DO297" s="65"/>
      <c r="DP297" s="65"/>
      <c r="DQ297" s="65"/>
      <c r="DR297" s="65"/>
      <c r="DS297" s="65"/>
      <c r="DT297" s="65"/>
      <c r="DU297" s="65"/>
      <c r="DV297" s="65"/>
      <c r="DW297" s="65"/>
      <c r="DX297" s="65"/>
      <c r="DY297" s="65"/>
      <c r="DZ297" s="65"/>
      <c r="EA297" s="65"/>
      <c r="EB297" s="65"/>
      <c r="EC297" s="65"/>
      <c r="ED297" s="65"/>
      <c r="EE297" s="65"/>
      <c r="EF297" s="65"/>
      <c r="EG297" s="65"/>
      <c r="EH297" s="65"/>
      <c r="EI297" s="65"/>
      <c r="EJ297" s="65"/>
      <c r="EK297" s="65"/>
      <c r="EL297" s="65"/>
      <c r="EM297" s="65"/>
      <c r="EN297" s="65"/>
      <c r="EO297" s="65"/>
      <c r="EP297" s="65"/>
      <c r="EQ297" s="65"/>
      <c r="ER297" s="65"/>
      <c r="ES297" s="65"/>
      <c r="ET297" s="65"/>
      <c r="EU297" s="65"/>
      <c r="EV297" s="65"/>
      <c r="EW297" s="65"/>
      <c r="EX297" s="65"/>
      <c r="EY297" s="65"/>
      <c r="EZ297" s="65"/>
      <c r="FA297" s="65"/>
      <c r="FB297" s="65"/>
      <c r="FC297" s="65"/>
      <c r="FD297" s="65"/>
      <c r="FE297" s="65"/>
      <c r="FF297" s="65"/>
      <c r="FG297" s="65"/>
      <c r="FH297" s="65"/>
      <c r="FI297" s="65"/>
      <c r="FJ297" s="65"/>
      <c r="FK297" s="65"/>
      <c r="FL297" s="65"/>
      <c r="FM297" s="65"/>
      <c r="FN297" s="65"/>
      <c r="FO297" s="65"/>
      <c r="FP297" s="65"/>
      <c r="FQ297" s="65"/>
      <c r="FR297" s="65"/>
      <c r="FS297" s="65"/>
      <c r="FT297" s="65"/>
      <c r="FU297" s="65"/>
      <c r="FV297" s="65"/>
      <c r="FW297" s="65"/>
      <c r="FX297" s="65"/>
      <c r="FY297" s="65"/>
      <c r="FZ297" s="65"/>
      <c r="GA297" s="65"/>
      <c r="GB297" s="65"/>
      <c r="GC297" s="65"/>
      <c r="GD297" s="65"/>
      <c r="GE297" s="65"/>
      <c r="GF297" s="65"/>
      <c r="GG297" s="65"/>
      <c r="GH297" s="65"/>
      <c r="GI297" s="65"/>
      <c r="GJ297" s="65"/>
      <c r="GK297" s="65"/>
      <c r="GL297" s="65"/>
      <c r="GM297" s="65"/>
      <c r="GN297" s="65"/>
      <c r="GO297" s="65"/>
      <c r="GP297" s="65"/>
      <c r="GQ297" s="65"/>
      <c r="GR297" s="65"/>
      <c r="GS297" s="65"/>
      <c r="GT297" s="65"/>
      <c r="GU297" s="65"/>
      <c r="GV297" s="65"/>
      <c r="GW297" s="65"/>
      <c r="GX297" s="65"/>
      <c r="GY297" s="65"/>
      <c r="GZ297" s="65"/>
      <c r="HA297" s="65"/>
      <c r="HB297" s="65"/>
      <c r="HC297" s="65"/>
      <c r="HD297" s="65"/>
      <c r="HE297" s="65"/>
      <c r="HF297" s="65"/>
      <c r="HG297" s="65"/>
      <c r="HH297" s="65"/>
      <c r="HI297" s="65"/>
      <c r="HJ297" s="65"/>
      <c r="HK297" s="65"/>
      <c r="HL297" s="65"/>
      <c r="HM297" s="65"/>
      <c r="HN297" s="65"/>
      <c r="HO297" s="65"/>
      <c r="HP297" s="65"/>
      <c r="HQ297" s="65"/>
      <c r="HR297" s="65"/>
      <c r="HS297" s="65"/>
      <c r="HT297" s="65"/>
      <c r="HU297" s="65"/>
      <c r="HV297" s="65"/>
      <c r="HW297" s="65"/>
      <c r="HX297" s="65"/>
      <c r="HY297" s="65"/>
      <c r="HZ297" s="65"/>
      <c r="IA297" s="65"/>
      <c r="IB297" s="65"/>
      <c r="IC297" s="65"/>
    </row>
    <row r="298" spans="2:237" s="62" customFormat="1" ht="12">
      <c r="B298" s="63"/>
      <c r="C298" s="64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  <c r="AC298" s="65"/>
      <c r="AD298" s="65"/>
      <c r="AE298" s="65"/>
      <c r="AF298" s="65"/>
      <c r="AG298" s="65"/>
      <c r="AH298" s="65"/>
      <c r="AI298" s="65"/>
      <c r="AJ298" s="65"/>
      <c r="AK298" s="65"/>
      <c r="AL298" s="65"/>
      <c r="AM298" s="65"/>
      <c r="AN298" s="65"/>
      <c r="AO298" s="65"/>
      <c r="AP298" s="65"/>
      <c r="AQ298" s="65"/>
      <c r="AR298" s="65"/>
      <c r="AS298" s="65"/>
      <c r="AT298" s="65"/>
      <c r="AU298" s="65"/>
      <c r="AV298" s="65"/>
      <c r="AW298" s="65"/>
      <c r="AX298" s="65"/>
      <c r="AY298" s="65"/>
      <c r="AZ298" s="65"/>
      <c r="BA298" s="65"/>
      <c r="BB298" s="65"/>
      <c r="BC298" s="65"/>
      <c r="BD298" s="65"/>
      <c r="BE298" s="65"/>
      <c r="BF298" s="65"/>
      <c r="BG298" s="65"/>
      <c r="BH298" s="65"/>
      <c r="BI298" s="65"/>
      <c r="BJ298" s="65"/>
      <c r="BK298" s="65"/>
      <c r="BL298" s="65"/>
      <c r="BM298" s="65"/>
      <c r="BN298" s="65"/>
      <c r="BO298" s="65"/>
      <c r="BP298" s="65"/>
      <c r="BQ298" s="65"/>
      <c r="BR298" s="65"/>
      <c r="BS298" s="65"/>
      <c r="BT298" s="65"/>
      <c r="BU298" s="65"/>
      <c r="BV298" s="65"/>
      <c r="BW298" s="65"/>
      <c r="BX298" s="65"/>
      <c r="BY298" s="65"/>
      <c r="BZ298" s="65"/>
      <c r="CA298" s="65"/>
      <c r="CB298" s="65"/>
      <c r="CC298" s="65"/>
      <c r="CD298" s="65"/>
      <c r="CE298" s="65"/>
      <c r="CF298" s="65"/>
      <c r="CG298" s="65"/>
      <c r="CH298" s="65"/>
      <c r="CI298" s="65"/>
      <c r="CJ298" s="65"/>
      <c r="CK298" s="65"/>
      <c r="CL298" s="65"/>
      <c r="CM298" s="65"/>
      <c r="CN298" s="65"/>
      <c r="CO298" s="65"/>
      <c r="CP298" s="65"/>
      <c r="CQ298" s="65"/>
      <c r="CR298" s="65"/>
      <c r="CS298" s="65"/>
      <c r="CT298" s="65"/>
      <c r="CU298" s="65"/>
      <c r="CV298" s="65"/>
      <c r="CW298" s="65"/>
      <c r="CX298" s="65"/>
      <c r="CY298" s="65"/>
      <c r="CZ298" s="65"/>
      <c r="DA298" s="65"/>
      <c r="DB298" s="65"/>
      <c r="DC298" s="65"/>
      <c r="DD298" s="65"/>
      <c r="DE298" s="65"/>
      <c r="DF298" s="65"/>
      <c r="DG298" s="65"/>
      <c r="DH298" s="65"/>
      <c r="DI298" s="65"/>
      <c r="DJ298" s="65"/>
      <c r="DK298" s="65"/>
      <c r="DL298" s="65"/>
      <c r="DM298" s="65"/>
      <c r="DN298" s="65"/>
      <c r="DO298" s="65"/>
      <c r="DP298" s="65"/>
      <c r="DQ298" s="65"/>
      <c r="DR298" s="65"/>
      <c r="DS298" s="65"/>
      <c r="DT298" s="65"/>
      <c r="DU298" s="65"/>
      <c r="DV298" s="65"/>
      <c r="DW298" s="65"/>
      <c r="DX298" s="65"/>
      <c r="DY298" s="65"/>
      <c r="DZ298" s="65"/>
      <c r="EA298" s="65"/>
      <c r="EB298" s="65"/>
      <c r="EC298" s="65"/>
      <c r="ED298" s="65"/>
      <c r="EE298" s="65"/>
      <c r="EF298" s="65"/>
      <c r="EG298" s="65"/>
      <c r="EH298" s="65"/>
      <c r="EI298" s="65"/>
      <c r="EJ298" s="65"/>
      <c r="EK298" s="65"/>
      <c r="EL298" s="65"/>
      <c r="EM298" s="65"/>
      <c r="EN298" s="65"/>
      <c r="EO298" s="65"/>
      <c r="EP298" s="65"/>
      <c r="EQ298" s="65"/>
      <c r="ER298" s="65"/>
      <c r="ES298" s="65"/>
      <c r="ET298" s="65"/>
      <c r="EU298" s="65"/>
      <c r="EV298" s="65"/>
      <c r="EW298" s="65"/>
      <c r="EX298" s="65"/>
      <c r="EY298" s="65"/>
      <c r="EZ298" s="65"/>
      <c r="FA298" s="65"/>
      <c r="FB298" s="65"/>
      <c r="FC298" s="65"/>
      <c r="FD298" s="65"/>
      <c r="FE298" s="65"/>
      <c r="FF298" s="65"/>
      <c r="FG298" s="65"/>
      <c r="FH298" s="65"/>
      <c r="FI298" s="65"/>
      <c r="FJ298" s="65"/>
      <c r="FK298" s="65"/>
      <c r="FL298" s="65"/>
      <c r="FM298" s="65"/>
      <c r="FN298" s="65"/>
      <c r="FO298" s="65"/>
      <c r="FP298" s="65"/>
      <c r="FQ298" s="65"/>
      <c r="FR298" s="65"/>
      <c r="FS298" s="65"/>
      <c r="FT298" s="65"/>
      <c r="FU298" s="65"/>
      <c r="FV298" s="65"/>
      <c r="FW298" s="65"/>
      <c r="FX298" s="65"/>
      <c r="FY298" s="65"/>
      <c r="FZ298" s="65"/>
      <c r="GA298" s="65"/>
      <c r="GB298" s="65"/>
      <c r="GC298" s="65"/>
      <c r="GD298" s="65"/>
      <c r="GE298" s="65"/>
      <c r="GF298" s="65"/>
      <c r="GG298" s="65"/>
      <c r="GH298" s="65"/>
      <c r="GI298" s="65"/>
      <c r="GJ298" s="65"/>
      <c r="GK298" s="65"/>
      <c r="GL298" s="65"/>
      <c r="GM298" s="65"/>
      <c r="GN298" s="65"/>
      <c r="GO298" s="65"/>
      <c r="GP298" s="65"/>
      <c r="GQ298" s="65"/>
      <c r="GR298" s="65"/>
      <c r="GS298" s="65"/>
      <c r="GT298" s="65"/>
      <c r="GU298" s="65"/>
      <c r="GV298" s="65"/>
      <c r="GW298" s="65"/>
      <c r="GX298" s="65"/>
      <c r="GY298" s="65"/>
      <c r="GZ298" s="65"/>
      <c r="HA298" s="65"/>
      <c r="HB298" s="65"/>
      <c r="HC298" s="65"/>
      <c r="HD298" s="65"/>
      <c r="HE298" s="65"/>
      <c r="HF298" s="65"/>
      <c r="HG298" s="65"/>
      <c r="HH298" s="65"/>
      <c r="HI298" s="65"/>
      <c r="HJ298" s="65"/>
      <c r="HK298" s="65"/>
      <c r="HL298" s="65"/>
      <c r="HM298" s="65"/>
      <c r="HN298" s="65"/>
      <c r="HO298" s="65"/>
      <c r="HP298" s="65"/>
      <c r="HQ298" s="65"/>
      <c r="HR298" s="65"/>
      <c r="HS298" s="65"/>
      <c r="HT298" s="65"/>
      <c r="HU298" s="65"/>
      <c r="HV298" s="65"/>
      <c r="HW298" s="65"/>
      <c r="HX298" s="65"/>
      <c r="HY298" s="65"/>
      <c r="HZ298" s="65"/>
      <c r="IA298" s="65"/>
      <c r="IB298" s="65"/>
      <c r="IC298" s="65"/>
    </row>
    <row r="299" spans="2:237" s="62" customFormat="1" ht="12">
      <c r="B299" s="63"/>
      <c r="C299" s="64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  <c r="AH299" s="65"/>
      <c r="AI299" s="65"/>
      <c r="AJ299" s="65"/>
      <c r="AK299" s="65"/>
      <c r="AL299" s="65"/>
      <c r="AM299" s="65"/>
      <c r="AN299" s="65"/>
      <c r="AO299" s="65"/>
      <c r="AP299" s="65"/>
      <c r="AQ299" s="65"/>
      <c r="AR299" s="65"/>
      <c r="AS299" s="65"/>
      <c r="AT299" s="65"/>
      <c r="AU299" s="65"/>
      <c r="AV299" s="65"/>
      <c r="AW299" s="65"/>
      <c r="AX299" s="65"/>
      <c r="AY299" s="65"/>
      <c r="AZ299" s="65"/>
      <c r="BA299" s="65"/>
      <c r="BB299" s="65"/>
      <c r="BC299" s="65"/>
      <c r="BD299" s="65"/>
      <c r="BE299" s="65"/>
      <c r="BF299" s="65"/>
      <c r="BG299" s="65"/>
      <c r="BH299" s="65"/>
      <c r="BI299" s="65"/>
      <c r="BJ299" s="65"/>
      <c r="BK299" s="65"/>
      <c r="BL299" s="65"/>
      <c r="BM299" s="65"/>
      <c r="BN299" s="65"/>
      <c r="BO299" s="65"/>
      <c r="BP299" s="65"/>
      <c r="BQ299" s="65"/>
      <c r="BR299" s="65"/>
      <c r="BS299" s="65"/>
      <c r="BT299" s="65"/>
      <c r="BU299" s="65"/>
      <c r="BV299" s="65"/>
      <c r="BW299" s="65"/>
      <c r="BX299" s="65"/>
      <c r="BY299" s="65"/>
      <c r="BZ299" s="65"/>
      <c r="CA299" s="65"/>
      <c r="CB299" s="65"/>
      <c r="CC299" s="65"/>
      <c r="CD299" s="65"/>
      <c r="CE299" s="65"/>
      <c r="CF299" s="65"/>
      <c r="CG299" s="65"/>
      <c r="CH299" s="65"/>
      <c r="CI299" s="65"/>
      <c r="CJ299" s="65"/>
      <c r="CK299" s="65"/>
      <c r="CL299" s="65"/>
      <c r="CM299" s="65"/>
      <c r="CN299" s="65"/>
      <c r="CO299" s="65"/>
      <c r="CP299" s="65"/>
      <c r="CQ299" s="65"/>
      <c r="CR299" s="65"/>
      <c r="CS299" s="65"/>
      <c r="CT299" s="65"/>
      <c r="CU299" s="65"/>
      <c r="CV299" s="65"/>
      <c r="CW299" s="65"/>
      <c r="CX299" s="65"/>
      <c r="CY299" s="65"/>
      <c r="CZ299" s="65"/>
      <c r="DA299" s="65"/>
      <c r="DB299" s="65"/>
      <c r="DC299" s="65"/>
      <c r="DD299" s="65"/>
      <c r="DE299" s="65"/>
      <c r="DF299" s="65"/>
      <c r="DG299" s="65"/>
      <c r="DH299" s="65"/>
      <c r="DI299" s="65"/>
      <c r="DJ299" s="65"/>
      <c r="DK299" s="65"/>
      <c r="DL299" s="65"/>
      <c r="DM299" s="65"/>
      <c r="DN299" s="65"/>
      <c r="DO299" s="65"/>
      <c r="DP299" s="65"/>
      <c r="DQ299" s="65"/>
      <c r="DR299" s="65"/>
      <c r="DS299" s="65"/>
      <c r="DT299" s="65"/>
      <c r="DU299" s="65"/>
      <c r="DV299" s="65"/>
      <c r="DW299" s="65"/>
      <c r="DX299" s="65"/>
      <c r="DY299" s="65"/>
      <c r="DZ299" s="65"/>
      <c r="EA299" s="65"/>
      <c r="EB299" s="65"/>
      <c r="EC299" s="65"/>
      <c r="ED299" s="65"/>
      <c r="EE299" s="65"/>
      <c r="EF299" s="65"/>
      <c r="EG299" s="65"/>
      <c r="EH299" s="65"/>
      <c r="EI299" s="65"/>
      <c r="EJ299" s="65"/>
      <c r="EK299" s="65"/>
      <c r="EL299" s="65"/>
      <c r="EM299" s="65"/>
      <c r="EN299" s="65"/>
      <c r="EO299" s="65"/>
      <c r="EP299" s="65"/>
      <c r="EQ299" s="65"/>
      <c r="ER299" s="65"/>
      <c r="ES299" s="65"/>
      <c r="ET299" s="65"/>
      <c r="EU299" s="65"/>
      <c r="EV299" s="65"/>
      <c r="EW299" s="65"/>
      <c r="EX299" s="65"/>
      <c r="EY299" s="65"/>
      <c r="EZ299" s="65"/>
      <c r="FA299" s="65"/>
      <c r="FB299" s="65"/>
      <c r="FC299" s="65"/>
      <c r="FD299" s="65"/>
      <c r="FE299" s="65"/>
      <c r="FF299" s="65"/>
      <c r="FG299" s="65"/>
      <c r="FH299" s="65"/>
      <c r="FI299" s="65"/>
      <c r="FJ299" s="65"/>
      <c r="FK299" s="65"/>
      <c r="FL299" s="65"/>
      <c r="FM299" s="65"/>
      <c r="FN299" s="65"/>
      <c r="FO299" s="65"/>
      <c r="FP299" s="65"/>
      <c r="FQ299" s="65"/>
      <c r="FR299" s="65"/>
      <c r="FS299" s="65"/>
      <c r="FT299" s="65"/>
      <c r="FU299" s="65"/>
      <c r="FV299" s="65"/>
      <c r="FW299" s="65"/>
      <c r="FX299" s="65"/>
      <c r="FY299" s="65"/>
      <c r="FZ299" s="65"/>
      <c r="GA299" s="65"/>
      <c r="GB299" s="65"/>
      <c r="GC299" s="65"/>
      <c r="GD299" s="65"/>
      <c r="GE299" s="65"/>
      <c r="GF299" s="65"/>
      <c r="GG299" s="65"/>
      <c r="GH299" s="65"/>
      <c r="GI299" s="65"/>
      <c r="GJ299" s="65"/>
      <c r="GK299" s="65"/>
      <c r="GL299" s="65"/>
      <c r="GM299" s="65"/>
      <c r="GN299" s="65"/>
      <c r="GO299" s="65"/>
      <c r="GP299" s="65"/>
      <c r="GQ299" s="65"/>
      <c r="GR299" s="65"/>
      <c r="GS299" s="65"/>
      <c r="GT299" s="65"/>
      <c r="GU299" s="65"/>
      <c r="GV299" s="65"/>
      <c r="GW299" s="65"/>
      <c r="GX299" s="65"/>
      <c r="GY299" s="65"/>
      <c r="GZ299" s="65"/>
      <c r="HA299" s="65"/>
      <c r="HB299" s="65"/>
      <c r="HC299" s="65"/>
      <c r="HD299" s="65"/>
      <c r="HE299" s="65"/>
      <c r="HF299" s="65"/>
      <c r="HG299" s="65"/>
      <c r="HH299" s="65"/>
      <c r="HI299" s="65"/>
      <c r="HJ299" s="65"/>
      <c r="HK299" s="65"/>
      <c r="HL299" s="65"/>
      <c r="HM299" s="65"/>
      <c r="HN299" s="65"/>
      <c r="HO299" s="65"/>
      <c r="HP299" s="65"/>
      <c r="HQ299" s="65"/>
      <c r="HR299" s="65"/>
      <c r="HS299" s="65"/>
      <c r="HT299" s="65"/>
      <c r="HU299" s="65"/>
      <c r="HV299" s="65"/>
      <c r="HW299" s="65"/>
      <c r="HX299" s="65"/>
      <c r="HY299" s="65"/>
      <c r="HZ299" s="65"/>
      <c r="IA299" s="65"/>
      <c r="IB299" s="65"/>
      <c r="IC299" s="65"/>
    </row>
    <row r="300" spans="2:237" s="62" customFormat="1" ht="12">
      <c r="B300" s="63"/>
      <c r="C300" s="64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  <c r="AD300" s="65"/>
      <c r="AE300" s="65"/>
      <c r="AF300" s="65"/>
      <c r="AG300" s="65"/>
      <c r="AH300" s="65"/>
      <c r="AI300" s="65"/>
      <c r="AJ300" s="65"/>
      <c r="AK300" s="65"/>
      <c r="AL300" s="65"/>
      <c r="AM300" s="65"/>
      <c r="AN300" s="65"/>
      <c r="AO300" s="65"/>
      <c r="AP300" s="65"/>
      <c r="AQ300" s="65"/>
      <c r="AR300" s="65"/>
      <c r="AS300" s="65"/>
      <c r="AT300" s="65"/>
      <c r="AU300" s="65"/>
      <c r="AV300" s="65"/>
      <c r="AW300" s="65"/>
      <c r="AX300" s="65"/>
      <c r="AY300" s="65"/>
      <c r="AZ300" s="65"/>
      <c r="BA300" s="65"/>
      <c r="BB300" s="65"/>
      <c r="BC300" s="65"/>
      <c r="BD300" s="65"/>
      <c r="BE300" s="65"/>
      <c r="BF300" s="65"/>
      <c r="BG300" s="65"/>
      <c r="BH300" s="65"/>
      <c r="BI300" s="65"/>
      <c r="BJ300" s="65"/>
      <c r="BK300" s="65"/>
      <c r="BL300" s="65"/>
      <c r="BM300" s="65"/>
      <c r="BN300" s="65"/>
      <c r="BO300" s="65"/>
      <c r="BP300" s="65"/>
      <c r="BQ300" s="65"/>
      <c r="BR300" s="65"/>
      <c r="BS300" s="65"/>
      <c r="BT300" s="65"/>
      <c r="BU300" s="65"/>
      <c r="BV300" s="65"/>
      <c r="BW300" s="65"/>
      <c r="BX300" s="65"/>
      <c r="BY300" s="65"/>
      <c r="BZ300" s="65"/>
      <c r="CA300" s="65"/>
      <c r="CB300" s="65"/>
      <c r="CC300" s="65"/>
      <c r="CD300" s="65"/>
      <c r="CE300" s="65"/>
      <c r="CF300" s="65"/>
      <c r="CG300" s="65"/>
      <c r="CH300" s="65"/>
      <c r="CI300" s="65"/>
      <c r="CJ300" s="65"/>
      <c r="CK300" s="65"/>
      <c r="CL300" s="65"/>
      <c r="CM300" s="65"/>
      <c r="CN300" s="65"/>
      <c r="CO300" s="65"/>
      <c r="CP300" s="65"/>
      <c r="CQ300" s="65"/>
      <c r="CR300" s="65"/>
      <c r="CS300" s="65"/>
      <c r="CT300" s="65"/>
      <c r="CU300" s="65"/>
      <c r="CV300" s="65"/>
      <c r="CW300" s="65"/>
      <c r="CX300" s="65"/>
      <c r="CY300" s="65"/>
      <c r="CZ300" s="65"/>
      <c r="DA300" s="65"/>
      <c r="DB300" s="65"/>
      <c r="DC300" s="65"/>
      <c r="DD300" s="65"/>
      <c r="DE300" s="65"/>
      <c r="DF300" s="65"/>
      <c r="DG300" s="65"/>
      <c r="DH300" s="65"/>
      <c r="DI300" s="65"/>
      <c r="DJ300" s="65"/>
      <c r="DK300" s="65"/>
      <c r="DL300" s="65"/>
      <c r="DM300" s="65"/>
      <c r="DN300" s="65"/>
      <c r="DO300" s="65"/>
      <c r="DP300" s="65"/>
      <c r="DQ300" s="65"/>
      <c r="DR300" s="65"/>
      <c r="DS300" s="65"/>
      <c r="DT300" s="65"/>
      <c r="DU300" s="65"/>
      <c r="DV300" s="65"/>
      <c r="DW300" s="65"/>
      <c r="DX300" s="65"/>
      <c r="DY300" s="65"/>
      <c r="DZ300" s="65"/>
      <c r="EA300" s="65"/>
      <c r="EB300" s="65"/>
      <c r="EC300" s="65"/>
      <c r="ED300" s="65"/>
      <c r="EE300" s="65"/>
      <c r="EF300" s="65"/>
      <c r="EG300" s="65"/>
      <c r="EH300" s="65"/>
      <c r="EI300" s="65"/>
      <c r="EJ300" s="65"/>
      <c r="EK300" s="65"/>
      <c r="EL300" s="65"/>
      <c r="EM300" s="65"/>
      <c r="EN300" s="65"/>
      <c r="EO300" s="65"/>
      <c r="EP300" s="65"/>
      <c r="EQ300" s="65"/>
      <c r="ER300" s="65"/>
      <c r="ES300" s="65"/>
      <c r="ET300" s="65"/>
      <c r="EU300" s="65"/>
      <c r="EV300" s="65"/>
      <c r="EW300" s="65"/>
      <c r="EX300" s="65"/>
      <c r="EY300" s="65"/>
      <c r="EZ300" s="65"/>
      <c r="FA300" s="65"/>
      <c r="FB300" s="65"/>
      <c r="FC300" s="65"/>
      <c r="FD300" s="65"/>
      <c r="FE300" s="65"/>
      <c r="FF300" s="65"/>
      <c r="FG300" s="65"/>
      <c r="FH300" s="65"/>
      <c r="FI300" s="65"/>
      <c r="FJ300" s="65"/>
      <c r="FK300" s="65"/>
      <c r="FL300" s="65"/>
      <c r="FM300" s="65"/>
      <c r="FN300" s="65"/>
      <c r="FO300" s="65"/>
      <c r="FP300" s="65"/>
      <c r="FQ300" s="65"/>
      <c r="FR300" s="65"/>
      <c r="FS300" s="65"/>
      <c r="FT300" s="65"/>
      <c r="FU300" s="65"/>
      <c r="FV300" s="65"/>
      <c r="FW300" s="65"/>
      <c r="FX300" s="65"/>
      <c r="FY300" s="65"/>
      <c r="FZ300" s="65"/>
      <c r="GA300" s="65"/>
      <c r="GB300" s="65"/>
      <c r="GC300" s="65"/>
      <c r="GD300" s="65"/>
      <c r="GE300" s="65"/>
      <c r="GF300" s="65"/>
      <c r="GG300" s="65"/>
      <c r="GH300" s="65"/>
      <c r="GI300" s="65"/>
      <c r="GJ300" s="65"/>
      <c r="GK300" s="65"/>
      <c r="GL300" s="65"/>
      <c r="GM300" s="65"/>
      <c r="GN300" s="65"/>
      <c r="GO300" s="65"/>
      <c r="GP300" s="65"/>
      <c r="GQ300" s="65"/>
      <c r="GR300" s="65"/>
      <c r="GS300" s="65"/>
      <c r="GT300" s="65"/>
      <c r="GU300" s="65"/>
      <c r="GV300" s="65"/>
      <c r="GW300" s="65"/>
      <c r="GX300" s="65"/>
      <c r="GY300" s="65"/>
      <c r="GZ300" s="65"/>
      <c r="HA300" s="65"/>
      <c r="HB300" s="65"/>
      <c r="HC300" s="65"/>
      <c r="HD300" s="65"/>
      <c r="HE300" s="65"/>
      <c r="HF300" s="65"/>
      <c r="HG300" s="65"/>
      <c r="HH300" s="65"/>
      <c r="HI300" s="65"/>
      <c r="HJ300" s="65"/>
      <c r="HK300" s="65"/>
      <c r="HL300" s="65"/>
      <c r="HM300" s="65"/>
      <c r="HN300" s="65"/>
      <c r="HO300" s="65"/>
      <c r="HP300" s="65"/>
      <c r="HQ300" s="65"/>
      <c r="HR300" s="65"/>
      <c r="HS300" s="65"/>
      <c r="HT300" s="65"/>
      <c r="HU300" s="65"/>
      <c r="HV300" s="65"/>
      <c r="HW300" s="65"/>
      <c r="HX300" s="65"/>
      <c r="HY300" s="65"/>
      <c r="HZ300" s="65"/>
      <c r="IA300" s="65"/>
      <c r="IB300" s="65"/>
      <c r="IC300" s="65"/>
    </row>
    <row r="301" spans="2:237" s="62" customFormat="1" ht="12">
      <c r="B301" s="63"/>
      <c r="C301" s="64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  <c r="AC301" s="65"/>
      <c r="AD301" s="65"/>
      <c r="AE301" s="65"/>
      <c r="AF301" s="65"/>
      <c r="AG301" s="65"/>
      <c r="AH301" s="65"/>
      <c r="AI301" s="65"/>
      <c r="AJ301" s="65"/>
      <c r="AK301" s="65"/>
      <c r="AL301" s="65"/>
      <c r="AM301" s="65"/>
      <c r="AN301" s="65"/>
      <c r="AO301" s="65"/>
      <c r="AP301" s="65"/>
      <c r="AQ301" s="65"/>
      <c r="AR301" s="65"/>
      <c r="AS301" s="65"/>
      <c r="AT301" s="65"/>
      <c r="AU301" s="65"/>
      <c r="AV301" s="65"/>
      <c r="AW301" s="65"/>
      <c r="AX301" s="65"/>
      <c r="AY301" s="65"/>
      <c r="AZ301" s="65"/>
      <c r="BA301" s="65"/>
      <c r="BB301" s="65"/>
      <c r="BC301" s="65"/>
      <c r="BD301" s="65"/>
      <c r="BE301" s="65"/>
      <c r="BF301" s="65"/>
      <c r="BG301" s="65"/>
      <c r="BH301" s="65"/>
      <c r="BI301" s="65"/>
      <c r="BJ301" s="65"/>
      <c r="BK301" s="65"/>
      <c r="BL301" s="65"/>
      <c r="BM301" s="65"/>
      <c r="BN301" s="65"/>
      <c r="BO301" s="65"/>
      <c r="BP301" s="65"/>
      <c r="BQ301" s="65"/>
      <c r="BR301" s="65"/>
      <c r="BS301" s="65"/>
      <c r="BT301" s="65"/>
      <c r="BU301" s="65"/>
      <c r="BV301" s="65"/>
      <c r="BW301" s="65"/>
      <c r="BX301" s="65"/>
      <c r="BY301" s="65"/>
      <c r="BZ301" s="65"/>
      <c r="CA301" s="65"/>
      <c r="CB301" s="65"/>
      <c r="CC301" s="65"/>
      <c r="CD301" s="65"/>
      <c r="CE301" s="65"/>
      <c r="CF301" s="65"/>
      <c r="CG301" s="65"/>
      <c r="CH301" s="65"/>
      <c r="CI301" s="65"/>
      <c r="CJ301" s="65"/>
      <c r="CK301" s="65"/>
      <c r="CL301" s="65"/>
      <c r="CM301" s="65"/>
      <c r="CN301" s="65"/>
      <c r="CO301" s="65"/>
      <c r="CP301" s="65"/>
      <c r="CQ301" s="65"/>
      <c r="CR301" s="65"/>
      <c r="CS301" s="65"/>
      <c r="CT301" s="65"/>
      <c r="CU301" s="65"/>
      <c r="CV301" s="65"/>
      <c r="CW301" s="65"/>
      <c r="CX301" s="65"/>
      <c r="CY301" s="65"/>
      <c r="CZ301" s="65"/>
      <c r="DA301" s="65"/>
      <c r="DB301" s="65"/>
      <c r="DC301" s="65"/>
      <c r="DD301" s="65"/>
      <c r="DE301" s="65"/>
      <c r="DF301" s="65"/>
      <c r="DG301" s="65"/>
      <c r="DH301" s="65"/>
      <c r="DI301" s="65"/>
      <c r="DJ301" s="65"/>
      <c r="DK301" s="65"/>
      <c r="DL301" s="65"/>
      <c r="DM301" s="65"/>
      <c r="DN301" s="65"/>
      <c r="DO301" s="65"/>
      <c r="DP301" s="65"/>
      <c r="DQ301" s="65"/>
      <c r="DR301" s="65"/>
      <c r="DS301" s="65"/>
      <c r="DT301" s="65"/>
      <c r="DU301" s="65"/>
      <c r="DV301" s="65"/>
      <c r="DW301" s="65"/>
      <c r="DX301" s="65"/>
      <c r="DY301" s="65"/>
      <c r="DZ301" s="65"/>
      <c r="EA301" s="65"/>
      <c r="EB301" s="65"/>
      <c r="EC301" s="65"/>
      <c r="ED301" s="65"/>
      <c r="EE301" s="65"/>
      <c r="EF301" s="65"/>
      <c r="EG301" s="65"/>
      <c r="EH301" s="65"/>
      <c r="EI301" s="65"/>
      <c r="EJ301" s="65"/>
      <c r="EK301" s="65"/>
      <c r="EL301" s="65"/>
      <c r="EM301" s="65"/>
      <c r="EN301" s="65"/>
      <c r="EO301" s="65"/>
      <c r="EP301" s="65"/>
      <c r="EQ301" s="65"/>
      <c r="ER301" s="65"/>
      <c r="ES301" s="65"/>
      <c r="ET301" s="65"/>
      <c r="EU301" s="65"/>
      <c r="EV301" s="65"/>
      <c r="EW301" s="65"/>
      <c r="EX301" s="65"/>
      <c r="EY301" s="65"/>
      <c r="EZ301" s="65"/>
      <c r="FA301" s="65"/>
      <c r="FB301" s="65"/>
      <c r="FC301" s="65"/>
      <c r="FD301" s="65"/>
      <c r="FE301" s="65"/>
      <c r="FF301" s="65"/>
      <c r="FG301" s="65"/>
      <c r="FH301" s="65"/>
      <c r="FI301" s="65"/>
      <c r="FJ301" s="65"/>
      <c r="FK301" s="65"/>
      <c r="FL301" s="65"/>
      <c r="FM301" s="65"/>
      <c r="FN301" s="65"/>
      <c r="FO301" s="65"/>
      <c r="FP301" s="65"/>
      <c r="FQ301" s="65"/>
      <c r="FR301" s="65"/>
      <c r="FS301" s="65"/>
      <c r="FT301" s="65"/>
      <c r="FU301" s="65"/>
      <c r="FV301" s="65"/>
      <c r="FW301" s="65"/>
      <c r="FX301" s="65"/>
      <c r="FY301" s="65"/>
      <c r="FZ301" s="65"/>
      <c r="GA301" s="65"/>
      <c r="GB301" s="65"/>
      <c r="GC301" s="65"/>
      <c r="GD301" s="65"/>
      <c r="GE301" s="65"/>
      <c r="GF301" s="65"/>
      <c r="GG301" s="65"/>
      <c r="GH301" s="65"/>
      <c r="GI301" s="65"/>
      <c r="GJ301" s="65"/>
      <c r="GK301" s="65"/>
      <c r="GL301" s="65"/>
      <c r="GM301" s="65"/>
      <c r="GN301" s="65"/>
      <c r="GO301" s="65"/>
      <c r="GP301" s="65"/>
      <c r="GQ301" s="65"/>
      <c r="GR301" s="65"/>
      <c r="GS301" s="65"/>
      <c r="GT301" s="65"/>
      <c r="GU301" s="65"/>
      <c r="GV301" s="65"/>
      <c r="GW301" s="65"/>
      <c r="GX301" s="65"/>
      <c r="GY301" s="65"/>
      <c r="GZ301" s="65"/>
      <c r="HA301" s="65"/>
      <c r="HB301" s="65"/>
      <c r="HC301" s="65"/>
      <c r="HD301" s="65"/>
      <c r="HE301" s="65"/>
      <c r="HF301" s="65"/>
      <c r="HG301" s="65"/>
      <c r="HH301" s="65"/>
      <c r="HI301" s="65"/>
      <c r="HJ301" s="65"/>
      <c r="HK301" s="65"/>
      <c r="HL301" s="65"/>
      <c r="HM301" s="65"/>
      <c r="HN301" s="65"/>
      <c r="HO301" s="65"/>
      <c r="HP301" s="65"/>
      <c r="HQ301" s="65"/>
      <c r="HR301" s="65"/>
      <c r="HS301" s="65"/>
      <c r="HT301" s="65"/>
      <c r="HU301" s="65"/>
      <c r="HV301" s="65"/>
      <c r="HW301" s="65"/>
      <c r="HX301" s="65"/>
      <c r="HY301" s="65"/>
      <c r="HZ301" s="65"/>
      <c r="IA301" s="65"/>
      <c r="IB301" s="65"/>
      <c r="IC301" s="65"/>
    </row>
    <row r="302" spans="2:237" s="62" customFormat="1" ht="12">
      <c r="B302" s="63"/>
      <c r="C302" s="64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  <c r="AA302" s="65"/>
      <c r="AB302" s="65"/>
      <c r="AC302" s="65"/>
      <c r="AD302" s="65"/>
      <c r="AE302" s="65"/>
      <c r="AF302" s="65"/>
      <c r="AG302" s="65"/>
      <c r="AH302" s="65"/>
      <c r="AI302" s="65"/>
      <c r="AJ302" s="65"/>
      <c r="AK302" s="65"/>
      <c r="AL302" s="65"/>
      <c r="AM302" s="65"/>
      <c r="AN302" s="65"/>
      <c r="AO302" s="65"/>
      <c r="AP302" s="65"/>
      <c r="AQ302" s="65"/>
      <c r="AR302" s="65"/>
      <c r="AS302" s="65"/>
      <c r="AT302" s="65"/>
      <c r="AU302" s="65"/>
      <c r="AV302" s="65"/>
      <c r="AW302" s="65"/>
      <c r="AX302" s="65"/>
      <c r="AY302" s="65"/>
      <c r="AZ302" s="65"/>
      <c r="BA302" s="65"/>
      <c r="BB302" s="65"/>
      <c r="BC302" s="65"/>
      <c r="BD302" s="65"/>
      <c r="BE302" s="65"/>
      <c r="BF302" s="65"/>
      <c r="BG302" s="65"/>
      <c r="BH302" s="65"/>
      <c r="BI302" s="65"/>
      <c r="BJ302" s="65"/>
      <c r="BK302" s="65"/>
      <c r="BL302" s="65"/>
      <c r="BM302" s="65"/>
      <c r="BN302" s="65"/>
      <c r="BO302" s="65"/>
      <c r="BP302" s="65"/>
      <c r="BQ302" s="65"/>
      <c r="BR302" s="65"/>
      <c r="BS302" s="65"/>
      <c r="BT302" s="65"/>
      <c r="BU302" s="65"/>
      <c r="BV302" s="65"/>
      <c r="BW302" s="65"/>
      <c r="BX302" s="65"/>
      <c r="BY302" s="65"/>
      <c r="BZ302" s="65"/>
      <c r="CA302" s="65"/>
      <c r="CB302" s="65"/>
      <c r="CC302" s="65"/>
      <c r="CD302" s="65"/>
      <c r="CE302" s="65"/>
      <c r="CF302" s="65"/>
      <c r="CG302" s="65"/>
      <c r="CH302" s="65"/>
      <c r="CI302" s="65"/>
      <c r="CJ302" s="65"/>
      <c r="CK302" s="65"/>
      <c r="CL302" s="65"/>
      <c r="CM302" s="65"/>
      <c r="CN302" s="65"/>
      <c r="CO302" s="65"/>
      <c r="CP302" s="65"/>
      <c r="CQ302" s="65"/>
      <c r="CR302" s="65"/>
      <c r="CS302" s="65"/>
      <c r="CT302" s="65"/>
      <c r="CU302" s="65"/>
      <c r="CV302" s="65"/>
      <c r="CW302" s="65"/>
      <c r="CX302" s="65"/>
      <c r="CY302" s="65"/>
      <c r="CZ302" s="65"/>
      <c r="DA302" s="65"/>
      <c r="DB302" s="65"/>
      <c r="DC302" s="65"/>
      <c r="DD302" s="65"/>
      <c r="DE302" s="65"/>
      <c r="DF302" s="65"/>
      <c r="DG302" s="65"/>
      <c r="DH302" s="65"/>
      <c r="DI302" s="65"/>
      <c r="DJ302" s="65"/>
      <c r="DK302" s="65"/>
      <c r="DL302" s="65"/>
      <c r="DM302" s="65"/>
      <c r="DN302" s="65"/>
      <c r="DO302" s="65"/>
      <c r="DP302" s="65"/>
      <c r="DQ302" s="65"/>
      <c r="DR302" s="65"/>
      <c r="DS302" s="65"/>
      <c r="DT302" s="65"/>
      <c r="DU302" s="65"/>
      <c r="DV302" s="65"/>
      <c r="DW302" s="65"/>
      <c r="DX302" s="65"/>
      <c r="DY302" s="65"/>
      <c r="DZ302" s="65"/>
      <c r="EA302" s="65"/>
      <c r="EB302" s="65"/>
      <c r="EC302" s="65"/>
      <c r="ED302" s="65"/>
      <c r="EE302" s="65"/>
      <c r="EF302" s="65"/>
      <c r="EG302" s="65"/>
      <c r="EH302" s="65"/>
      <c r="EI302" s="65"/>
      <c r="EJ302" s="65"/>
      <c r="EK302" s="65"/>
      <c r="EL302" s="65"/>
      <c r="EM302" s="65"/>
      <c r="EN302" s="65"/>
      <c r="EO302" s="65"/>
      <c r="EP302" s="65"/>
      <c r="EQ302" s="65"/>
      <c r="ER302" s="65"/>
      <c r="ES302" s="65"/>
      <c r="ET302" s="65"/>
      <c r="EU302" s="65"/>
      <c r="EV302" s="65"/>
      <c r="EW302" s="65"/>
      <c r="EX302" s="65"/>
      <c r="EY302" s="65"/>
      <c r="EZ302" s="65"/>
      <c r="FA302" s="65"/>
      <c r="FB302" s="65"/>
      <c r="FC302" s="65"/>
      <c r="FD302" s="65"/>
      <c r="FE302" s="65"/>
      <c r="FF302" s="65"/>
      <c r="FG302" s="65"/>
      <c r="FH302" s="65"/>
      <c r="FI302" s="65"/>
      <c r="FJ302" s="65"/>
      <c r="FK302" s="65"/>
      <c r="FL302" s="65"/>
      <c r="FM302" s="65"/>
      <c r="FN302" s="65"/>
      <c r="FO302" s="65"/>
      <c r="FP302" s="65"/>
      <c r="FQ302" s="65"/>
      <c r="FR302" s="65"/>
      <c r="FS302" s="65"/>
      <c r="FT302" s="65"/>
      <c r="FU302" s="65"/>
      <c r="FV302" s="65"/>
      <c r="FW302" s="65"/>
      <c r="FX302" s="65"/>
      <c r="FY302" s="65"/>
      <c r="FZ302" s="65"/>
      <c r="GA302" s="65"/>
      <c r="GB302" s="65"/>
      <c r="GC302" s="65"/>
      <c r="GD302" s="65"/>
      <c r="GE302" s="65"/>
      <c r="GF302" s="65"/>
      <c r="GG302" s="65"/>
      <c r="GH302" s="65"/>
      <c r="GI302" s="65"/>
      <c r="GJ302" s="65"/>
      <c r="GK302" s="65"/>
      <c r="GL302" s="65"/>
      <c r="GM302" s="65"/>
      <c r="GN302" s="65"/>
      <c r="GO302" s="65"/>
      <c r="GP302" s="65"/>
      <c r="GQ302" s="65"/>
      <c r="GR302" s="65"/>
      <c r="GS302" s="65"/>
      <c r="GT302" s="65"/>
      <c r="GU302" s="65"/>
      <c r="GV302" s="65"/>
      <c r="GW302" s="65"/>
      <c r="GX302" s="65"/>
      <c r="GY302" s="65"/>
      <c r="GZ302" s="65"/>
      <c r="HA302" s="65"/>
      <c r="HB302" s="65"/>
      <c r="HC302" s="65"/>
      <c r="HD302" s="65"/>
      <c r="HE302" s="65"/>
      <c r="HF302" s="65"/>
      <c r="HG302" s="65"/>
      <c r="HH302" s="65"/>
      <c r="HI302" s="65"/>
      <c r="HJ302" s="65"/>
      <c r="HK302" s="65"/>
      <c r="HL302" s="65"/>
      <c r="HM302" s="65"/>
      <c r="HN302" s="65"/>
      <c r="HO302" s="65"/>
      <c r="HP302" s="65"/>
      <c r="HQ302" s="65"/>
      <c r="HR302" s="65"/>
      <c r="HS302" s="65"/>
      <c r="HT302" s="65"/>
      <c r="HU302" s="65"/>
      <c r="HV302" s="65"/>
      <c r="HW302" s="65"/>
      <c r="HX302" s="65"/>
      <c r="HY302" s="65"/>
      <c r="HZ302" s="65"/>
      <c r="IA302" s="65"/>
      <c r="IB302" s="65"/>
      <c r="IC302" s="65"/>
    </row>
    <row r="303" spans="2:237" s="62" customFormat="1" ht="12">
      <c r="B303" s="63"/>
      <c r="C303" s="64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  <c r="AF303" s="65"/>
      <c r="AG303" s="65"/>
      <c r="AH303" s="65"/>
      <c r="AI303" s="65"/>
      <c r="AJ303" s="65"/>
      <c r="AK303" s="65"/>
      <c r="AL303" s="65"/>
      <c r="AM303" s="65"/>
      <c r="AN303" s="65"/>
      <c r="AO303" s="65"/>
      <c r="AP303" s="65"/>
      <c r="AQ303" s="65"/>
      <c r="AR303" s="65"/>
      <c r="AS303" s="65"/>
      <c r="AT303" s="65"/>
      <c r="AU303" s="65"/>
      <c r="AV303" s="65"/>
      <c r="AW303" s="65"/>
      <c r="AX303" s="65"/>
      <c r="AY303" s="65"/>
      <c r="AZ303" s="65"/>
      <c r="BA303" s="65"/>
      <c r="BB303" s="65"/>
      <c r="BC303" s="65"/>
      <c r="BD303" s="65"/>
      <c r="BE303" s="65"/>
      <c r="BF303" s="65"/>
      <c r="BG303" s="65"/>
      <c r="BH303" s="65"/>
      <c r="BI303" s="65"/>
      <c r="BJ303" s="65"/>
      <c r="BK303" s="65"/>
      <c r="BL303" s="65"/>
      <c r="BM303" s="65"/>
      <c r="BN303" s="65"/>
      <c r="BO303" s="65"/>
      <c r="BP303" s="65"/>
      <c r="BQ303" s="65"/>
      <c r="BR303" s="65"/>
      <c r="BS303" s="65"/>
      <c r="BT303" s="65"/>
      <c r="BU303" s="65"/>
      <c r="BV303" s="65"/>
      <c r="BW303" s="65"/>
      <c r="BX303" s="65"/>
      <c r="BY303" s="65"/>
      <c r="BZ303" s="65"/>
      <c r="CA303" s="65"/>
      <c r="CB303" s="65"/>
      <c r="CC303" s="65"/>
      <c r="CD303" s="65"/>
      <c r="CE303" s="65"/>
      <c r="CF303" s="65"/>
      <c r="CG303" s="65"/>
      <c r="CH303" s="65"/>
      <c r="CI303" s="65"/>
      <c r="CJ303" s="65"/>
      <c r="CK303" s="65"/>
      <c r="CL303" s="65"/>
      <c r="CM303" s="65"/>
      <c r="CN303" s="65"/>
      <c r="CO303" s="65"/>
      <c r="CP303" s="65"/>
      <c r="CQ303" s="65"/>
      <c r="CR303" s="65"/>
      <c r="CS303" s="65"/>
      <c r="CT303" s="65"/>
      <c r="CU303" s="65"/>
      <c r="CV303" s="65"/>
      <c r="CW303" s="65"/>
      <c r="CX303" s="65"/>
      <c r="CY303" s="65"/>
      <c r="CZ303" s="65"/>
      <c r="DA303" s="65"/>
      <c r="DB303" s="65"/>
      <c r="DC303" s="65"/>
      <c r="DD303" s="65"/>
      <c r="DE303" s="65"/>
      <c r="DF303" s="65"/>
      <c r="DG303" s="65"/>
      <c r="DH303" s="65"/>
      <c r="DI303" s="65"/>
      <c r="DJ303" s="65"/>
      <c r="DK303" s="65"/>
      <c r="DL303" s="65"/>
      <c r="DM303" s="65"/>
      <c r="DN303" s="65"/>
      <c r="DO303" s="65"/>
      <c r="DP303" s="65"/>
      <c r="DQ303" s="65"/>
      <c r="DR303" s="65"/>
      <c r="DS303" s="65"/>
      <c r="DT303" s="65"/>
      <c r="DU303" s="65"/>
      <c r="DV303" s="65"/>
      <c r="DW303" s="65"/>
      <c r="DX303" s="65"/>
      <c r="DY303" s="65"/>
      <c r="DZ303" s="65"/>
      <c r="EA303" s="65"/>
      <c r="EB303" s="65"/>
      <c r="EC303" s="65"/>
      <c r="ED303" s="65"/>
      <c r="EE303" s="65"/>
      <c r="EF303" s="65"/>
      <c r="EG303" s="65"/>
      <c r="EH303" s="65"/>
      <c r="EI303" s="65"/>
      <c r="EJ303" s="65"/>
      <c r="EK303" s="65"/>
      <c r="EL303" s="65"/>
      <c r="EM303" s="65"/>
      <c r="EN303" s="65"/>
      <c r="EO303" s="65"/>
      <c r="EP303" s="65"/>
      <c r="EQ303" s="65"/>
      <c r="ER303" s="65"/>
      <c r="ES303" s="65"/>
      <c r="ET303" s="65"/>
      <c r="EU303" s="65"/>
      <c r="EV303" s="65"/>
      <c r="EW303" s="65"/>
      <c r="EX303" s="65"/>
      <c r="EY303" s="65"/>
      <c r="EZ303" s="65"/>
      <c r="FA303" s="65"/>
      <c r="FB303" s="65"/>
      <c r="FC303" s="65"/>
      <c r="FD303" s="65"/>
      <c r="FE303" s="65"/>
      <c r="FF303" s="65"/>
      <c r="FG303" s="65"/>
      <c r="FH303" s="65"/>
      <c r="FI303" s="65"/>
      <c r="FJ303" s="65"/>
      <c r="FK303" s="65"/>
      <c r="FL303" s="65"/>
      <c r="FM303" s="65"/>
      <c r="FN303" s="65"/>
      <c r="FO303" s="65"/>
      <c r="FP303" s="65"/>
      <c r="FQ303" s="65"/>
      <c r="FR303" s="65"/>
      <c r="FS303" s="65"/>
      <c r="FT303" s="65"/>
      <c r="FU303" s="65"/>
      <c r="FV303" s="65"/>
      <c r="FW303" s="65"/>
      <c r="FX303" s="65"/>
      <c r="FY303" s="65"/>
      <c r="FZ303" s="65"/>
      <c r="GA303" s="65"/>
      <c r="GB303" s="65"/>
      <c r="GC303" s="65"/>
      <c r="GD303" s="65"/>
      <c r="GE303" s="65"/>
      <c r="GF303" s="65"/>
      <c r="GG303" s="65"/>
      <c r="GH303" s="65"/>
      <c r="GI303" s="65"/>
      <c r="GJ303" s="65"/>
      <c r="GK303" s="65"/>
      <c r="GL303" s="65"/>
      <c r="GM303" s="65"/>
      <c r="GN303" s="65"/>
      <c r="GO303" s="65"/>
      <c r="GP303" s="65"/>
      <c r="GQ303" s="65"/>
      <c r="GR303" s="65"/>
      <c r="GS303" s="65"/>
      <c r="GT303" s="65"/>
      <c r="GU303" s="65"/>
      <c r="GV303" s="65"/>
      <c r="GW303" s="65"/>
      <c r="GX303" s="65"/>
      <c r="GY303" s="65"/>
      <c r="GZ303" s="65"/>
      <c r="HA303" s="65"/>
      <c r="HB303" s="65"/>
      <c r="HC303" s="65"/>
      <c r="HD303" s="65"/>
      <c r="HE303" s="65"/>
      <c r="HF303" s="65"/>
      <c r="HG303" s="65"/>
      <c r="HH303" s="65"/>
      <c r="HI303" s="65"/>
      <c r="HJ303" s="65"/>
      <c r="HK303" s="65"/>
      <c r="HL303" s="65"/>
      <c r="HM303" s="65"/>
      <c r="HN303" s="65"/>
      <c r="HO303" s="65"/>
      <c r="HP303" s="65"/>
      <c r="HQ303" s="65"/>
      <c r="HR303" s="65"/>
      <c r="HS303" s="65"/>
      <c r="HT303" s="65"/>
      <c r="HU303" s="65"/>
      <c r="HV303" s="65"/>
      <c r="HW303" s="65"/>
      <c r="HX303" s="65"/>
      <c r="HY303" s="65"/>
      <c r="HZ303" s="65"/>
      <c r="IA303" s="65"/>
      <c r="IB303" s="65"/>
      <c r="IC303" s="65"/>
    </row>
    <row r="304" spans="2:237" s="62" customFormat="1" ht="12">
      <c r="B304" s="63"/>
      <c r="C304" s="64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  <c r="AA304" s="65"/>
      <c r="AB304" s="65"/>
      <c r="AC304" s="65"/>
      <c r="AD304" s="65"/>
      <c r="AE304" s="65"/>
      <c r="AF304" s="65"/>
      <c r="AG304" s="65"/>
      <c r="AH304" s="65"/>
      <c r="AI304" s="65"/>
      <c r="AJ304" s="65"/>
      <c r="AK304" s="65"/>
      <c r="AL304" s="65"/>
      <c r="AM304" s="65"/>
      <c r="AN304" s="65"/>
      <c r="AO304" s="65"/>
      <c r="AP304" s="65"/>
      <c r="AQ304" s="65"/>
      <c r="AR304" s="65"/>
      <c r="AS304" s="65"/>
      <c r="AT304" s="65"/>
      <c r="AU304" s="65"/>
      <c r="AV304" s="65"/>
      <c r="AW304" s="65"/>
      <c r="AX304" s="65"/>
      <c r="AY304" s="65"/>
      <c r="AZ304" s="65"/>
      <c r="BA304" s="65"/>
      <c r="BB304" s="65"/>
      <c r="BC304" s="65"/>
      <c r="BD304" s="65"/>
      <c r="BE304" s="65"/>
      <c r="BF304" s="65"/>
      <c r="BG304" s="65"/>
      <c r="BH304" s="65"/>
      <c r="BI304" s="65"/>
      <c r="BJ304" s="65"/>
      <c r="BK304" s="65"/>
      <c r="BL304" s="65"/>
      <c r="BM304" s="65"/>
      <c r="BN304" s="65"/>
      <c r="BO304" s="65"/>
      <c r="BP304" s="65"/>
      <c r="BQ304" s="65"/>
      <c r="BR304" s="65"/>
      <c r="BS304" s="65"/>
      <c r="BT304" s="65"/>
      <c r="BU304" s="65"/>
      <c r="BV304" s="65"/>
      <c r="BW304" s="65"/>
      <c r="BX304" s="65"/>
      <c r="BY304" s="65"/>
      <c r="BZ304" s="65"/>
      <c r="CA304" s="65"/>
      <c r="CB304" s="65"/>
      <c r="CC304" s="65"/>
      <c r="CD304" s="65"/>
      <c r="CE304" s="65"/>
      <c r="CF304" s="65"/>
      <c r="CG304" s="65"/>
      <c r="CH304" s="65"/>
      <c r="CI304" s="65"/>
      <c r="CJ304" s="65"/>
      <c r="CK304" s="65"/>
      <c r="CL304" s="65"/>
      <c r="CM304" s="65"/>
      <c r="CN304" s="65"/>
      <c r="CO304" s="65"/>
      <c r="CP304" s="65"/>
      <c r="CQ304" s="65"/>
      <c r="CR304" s="65"/>
      <c r="CS304" s="65"/>
      <c r="CT304" s="65"/>
      <c r="CU304" s="65"/>
      <c r="CV304" s="65"/>
      <c r="CW304" s="65"/>
      <c r="CX304" s="65"/>
      <c r="CY304" s="65"/>
      <c r="CZ304" s="65"/>
      <c r="DA304" s="65"/>
      <c r="DB304" s="65"/>
      <c r="DC304" s="65"/>
      <c r="DD304" s="65"/>
      <c r="DE304" s="65"/>
      <c r="DF304" s="65"/>
      <c r="DG304" s="65"/>
      <c r="DH304" s="65"/>
      <c r="DI304" s="65"/>
      <c r="DJ304" s="65"/>
      <c r="DK304" s="65"/>
      <c r="DL304" s="65"/>
      <c r="DM304" s="65"/>
      <c r="DN304" s="65"/>
      <c r="DO304" s="65"/>
      <c r="DP304" s="65"/>
      <c r="DQ304" s="65"/>
      <c r="DR304" s="65"/>
      <c r="DS304" s="65"/>
      <c r="DT304" s="65"/>
      <c r="DU304" s="65"/>
      <c r="DV304" s="65"/>
      <c r="DW304" s="65"/>
      <c r="DX304" s="65"/>
      <c r="DY304" s="65"/>
      <c r="DZ304" s="65"/>
      <c r="EA304" s="65"/>
      <c r="EB304" s="65"/>
      <c r="EC304" s="65"/>
      <c r="ED304" s="65"/>
      <c r="EE304" s="65"/>
      <c r="EF304" s="65"/>
      <c r="EG304" s="65"/>
      <c r="EH304" s="65"/>
      <c r="EI304" s="65"/>
      <c r="EJ304" s="65"/>
      <c r="EK304" s="65"/>
      <c r="EL304" s="65"/>
      <c r="EM304" s="65"/>
      <c r="EN304" s="65"/>
      <c r="EO304" s="65"/>
      <c r="EP304" s="65"/>
      <c r="EQ304" s="65"/>
      <c r="ER304" s="65"/>
      <c r="ES304" s="65"/>
      <c r="ET304" s="65"/>
      <c r="EU304" s="65"/>
      <c r="EV304" s="65"/>
      <c r="EW304" s="65"/>
      <c r="EX304" s="65"/>
      <c r="EY304" s="65"/>
      <c r="EZ304" s="65"/>
      <c r="FA304" s="65"/>
      <c r="FB304" s="65"/>
      <c r="FC304" s="65"/>
      <c r="FD304" s="65"/>
      <c r="FE304" s="65"/>
      <c r="FF304" s="65"/>
      <c r="FG304" s="65"/>
      <c r="FH304" s="65"/>
      <c r="FI304" s="65"/>
      <c r="FJ304" s="65"/>
      <c r="FK304" s="65"/>
      <c r="FL304" s="65"/>
      <c r="FM304" s="65"/>
      <c r="FN304" s="65"/>
      <c r="FO304" s="65"/>
      <c r="FP304" s="65"/>
      <c r="FQ304" s="65"/>
      <c r="FR304" s="65"/>
      <c r="FS304" s="65"/>
      <c r="FT304" s="65"/>
      <c r="FU304" s="65"/>
      <c r="FV304" s="65"/>
      <c r="FW304" s="65"/>
      <c r="FX304" s="65"/>
      <c r="FY304" s="65"/>
      <c r="FZ304" s="65"/>
      <c r="GA304" s="65"/>
      <c r="GB304" s="65"/>
      <c r="GC304" s="65"/>
      <c r="GD304" s="65"/>
      <c r="GE304" s="65"/>
      <c r="GF304" s="65"/>
      <c r="GG304" s="65"/>
      <c r="GH304" s="65"/>
      <c r="GI304" s="65"/>
      <c r="GJ304" s="65"/>
      <c r="GK304" s="65"/>
      <c r="GL304" s="65"/>
      <c r="GM304" s="65"/>
      <c r="GN304" s="65"/>
      <c r="GO304" s="65"/>
      <c r="GP304" s="65"/>
      <c r="GQ304" s="65"/>
      <c r="GR304" s="65"/>
      <c r="GS304" s="65"/>
      <c r="GT304" s="65"/>
      <c r="GU304" s="65"/>
      <c r="GV304" s="65"/>
      <c r="GW304" s="65"/>
      <c r="GX304" s="65"/>
      <c r="GY304" s="65"/>
      <c r="GZ304" s="65"/>
      <c r="HA304" s="65"/>
      <c r="HB304" s="65"/>
      <c r="HC304" s="65"/>
      <c r="HD304" s="65"/>
      <c r="HE304" s="65"/>
      <c r="HF304" s="65"/>
      <c r="HG304" s="65"/>
      <c r="HH304" s="65"/>
      <c r="HI304" s="65"/>
      <c r="HJ304" s="65"/>
      <c r="HK304" s="65"/>
      <c r="HL304" s="65"/>
      <c r="HM304" s="65"/>
      <c r="HN304" s="65"/>
      <c r="HO304" s="65"/>
      <c r="HP304" s="65"/>
      <c r="HQ304" s="65"/>
      <c r="HR304" s="65"/>
      <c r="HS304" s="65"/>
      <c r="HT304" s="65"/>
      <c r="HU304" s="65"/>
      <c r="HV304" s="65"/>
      <c r="HW304" s="65"/>
      <c r="HX304" s="65"/>
      <c r="HY304" s="65"/>
      <c r="HZ304" s="65"/>
      <c r="IA304" s="65"/>
      <c r="IB304" s="65"/>
      <c r="IC304" s="65"/>
    </row>
    <row r="305" spans="2:237" s="62" customFormat="1" ht="12">
      <c r="B305" s="63"/>
      <c r="C305" s="64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  <c r="AA305" s="65"/>
      <c r="AB305" s="65"/>
      <c r="AC305" s="65"/>
      <c r="AD305" s="65"/>
      <c r="AE305" s="65"/>
      <c r="AF305" s="65"/>
      <c r="AG305" s="65"/>
      <c r="AH305" s="65"/>
      <c r="AI305" s="65"/>
      <c r="AJ305" s="65"/>
      <c r="AK305" s="65"/>
      <c r="AL305" s="65"/>
      <c r="AM305" s="65"/>
      <c r="AN305" s="65"/>
      <c r="AO305" s="65"/>
      <c r="AP305" s="65"/>
      <c r="AQ305" s="65"/>
      <c r="AR305" s="65"/>
      <c r="AS305" s="65"/>
      <c r="AT305" s="65"/>
      <c r="AU305" s="65"/>
      <c r="AV305" s="65"/>
      <c r="AW305" s="65"/>
      <c r="AX305" s="65"/>
      <c r="AY305" s="65"/>
      <c r="AZ305" s="65"/>
      <c r="BA305" s="65"/>
      <c r="BB305" s="65"/>
      <c r="BC305" s="65"/>
      <c r="BD305" s="65"/>
      <c r="BE305" s="65"/>
      <c r="BF305" s="65"/>
      <c r="BG305" s="65"/>
      <c r="BH305" s="65"/>
      <c r="BI305" s="65"/>
      <c r="BJ305" s="65"/>
      <c r="BK305" s="65"/>
      <c r="BL305" s="65"/>
      <c r="BM305" s="65"/>
      <c r="BN305" s="65"/>
      <c r="BO305" s="65"/>
      <c r="BP305" s="65"/>
      <c r="BQ305" s="65"/>
      <c r="BR305" s="65"/>
      <c r="BS305" s="65"/>
      <c r="BT305" s="65"/>
      <c r="BU305" s="65"/>
      <c r="BV305" s="65"/>
      <c r="BW305" s="65"/>
      <c r="BX305" s="65"/>
      <c r="BY305" s="65"/>
      <c r="BZ305" s="65"/>
      <c r="CA305" s="65"/>
      <c r="CB305" s="65"/>
      <c r="CC305" s="65"/>
      <c r="CD305" s="65"/>
      <c r="CE305" s="65"/>
      <c r="CF305" s="65"/>
      <c r="CG305" s="65"/>
      <c r="CH305" s="65"/>
      <c r="CI305" s="65"/>
      <c r="CJ305" s="65"/>
      <c r="CK305" s="65"/>
      <c r="CL305" s="65"/>
      <c r="CM305" s="65"/>
      <c r="CN305" s="65"/>
      <c r="CO305" s="65"/>
      <c r="CP305" s="65"/>
      <c r="CQ305" s="65"/>
      <c r="CR305" s="65"/>
      <c r="CS305" s="65"/>
      <c r="CT305" s="65"/>
      <c r="CU305" s="65"/>
      <c r="CV305" s="65"/>
      <c r="CW305" s="65"/>
      <c r="CX305" s="65"/>
      <c r="CY305" s="65"/>
      <c r="CZ305" s="65"/>
      <c r="DA305" s="65"/>
      <c r="DB305" s="65"/>
      <c r="DC305" s="65"/>
      <c r="DD305" s="65"/>
      <c r="DE305" s="65"/>
      <c r="DF305" s="65"/>
      <c r="DG305" s="65"/>
      <c r="DH305" s="65"/>
      <c r="DI305" s="65"/>
      <c r="DJ305" s="65"/>
      <c r="DK305" s="65"/>
      <c r="DL305" s="65"/>
      <c r="DM305" s="65"/>
      <c r="DN305" s="65"/>
      <c r="DO305" s="65"/>
      <c r="DP305" s="65"/>
      <c r="DQ305" s="65"/>
      <c r="DR305" s="65"/>
      <c r="DS305" s="65"/>
      <c r="DT305" s="65"/>
      <c r="DU305" s="65"/>
      <c r="DV305" s="65"/>
      <c r="DW305" s="65"/>
      <c r="DX305" s="65"/>
      <c r="DY305" s="65"/>
      <c r="DZ305" s="65"/>
      <c r="EA305" s="65"/>
      <c r="EB305" s="65"/>
      <c r="EC305" s="65"/>
      <c r="ED305" s="65"/>
      <c r="EE305" s="65"/>
      <c r="EF305" s="65"/>
      <c r="EG305" s="65"/>
      <c r="EH305" s="65"/>
      <c r="EI305" s="65"/>
      <c r="EJ305" s="65"/>
      <c r="EK305" s="65"/>
      <c r="EL305" s="65"/>
      <c r="EM305" s="65"/>
      <c r="EN305" s="65"/>
      <c r="EO305" s="65"/>
      <c r="EP305" s="65"/>
      <c r="EQ305" s="65"/>
      <c r="ER305" s="65"/>
      <c r="ES305" s="65"/>
      <c r="ET305" s="65"/>
      <c r="EU305" s="65"/>
      <c r="EV305" s="65"/>
      <c r="EW305" s="65"/>
      <c r="EX305" s="65"/>
      <c r="EY305" s="65"/>
      <c r="EZ305" s="65"/>
      <c r="FA305" s="65"/>
      <c r="FB305" s="65"/>
      <c r="FC305" s="65"/>
      <c r="FD305" s="65"/>
      <c r="FE305" s="65"/>
      <c r="FF305" s="65"/>
      <c r="FG305" s="65"/>
      <c r="FH305" s="65"/>
      <c r="FI305" s="65"/>
      <c r="FJ305" s="65"/>
      <c r="FK305" s="65"/>
      <c r="FL305" s="65"/>
      <c r="FM305" s="65"/>
      <c r="FN305" s="65"/>
      <c r="FO305" s="65"/>
      <c r="FP305" s="65"/>
      <c r="FQ305" s="65"/>
      <c r="FR305" s="65"/>
      <c r="FS305" s="65"/>
      <c r="FT305" s="65"/>
      <c r="FU305" s="65"/>
      <c r="FV305" s="65"/>
      <c r="FW305" s="65"/>
      <c r="FX305" s="65"/>
      <c r="FY305" s="65"/>
      <c r="FZ305" s="65"/>
      <c r="GA305" s="65"/>
      <c r="GB305" s="65"/>
      <c r="GC305" s="65"/>
      <c r="GD305" s="65"/>
      <c r="GE305" s="65"/>
      <c r="GF305" s="65"/>
      <c r="GG305" s="65"/>
      <c r="GH305" s="65"/>
      <c r="GI305" s="65"/>
      <c r="GJ305" s="65"/>
      <c r="GK305" s="65"/>
      <c r="GL305" s="65"/>
      <c r="GM305" s="65"/>
      <c r="GN305" s="65"/>
      <c r="GO305" s="65"/>
      <c r="GP305" s="65"/>
      <c r="GQ305" s="65"/>
      <c r="GR305" s="65"/>
      <c r="GS305" s="65"/>
      <c r="GT305" s="65"/>
      <c r="GU305" s="65"/>
      <c r="GV305" s="65"/>
      <c r="GW305" s="65"/>
      <c r="GX305" s="65"/>
      <c r="GY305" s="65"/>
      <c r="GZ305" s="65"/>
      <c r="HA305" s="65"/>
      <c r="HB305" s="65"/>
      <c r="HC305" s="65"/>
      <c r="HD305" s="65"/>
      <c r="HE305" s="65"/>
      <c r="HF305" s="65"/>
      <c r="HG305" s="65"/>
      <c r="HH305" s="65"/>
      <c r="HI305" s="65"/>
      <c r="HJ305" s="65"/>
      <c r="HK305" s="65"/>
      <c r="HL305" s="65"/>
      <c r="HM305" s="65"/>
      <c r="HN305" s="65"/>
      <c r="HO305" s="65"/>
      <c r="HP305" s="65"/>
      <c r="HQ305" s="65"/>
      <c r="HR305" s="65"/>
      <c r="HS305" s="65"/>
      <c r="HT305" s="65"/>
      <c r="HU305" s="65"/>
      <c r="HV305" s="65"/>
      <c r="HW305" s="65"/>
      <c r="HX305" s="65"/>
      <c r="HY305" s="65"/>
      <c r="HZ305" s="65"/>
      <c r="IA305" s="65"/>
      <c r="IB305" s="65"/>
      <c r="IC305" s="65"/>
    </row>
    <row r="306" spans="2:237" s="62" customFormat="1" ht="12">
      <c r="B306" s="63"/>
      <c r="C306" s="64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  <c r="AA306" s="65"/>
      <c r="AB306" s="65"/>
      <c r="AC306" s="65"/>
      <c r="AD306" s="65"/>
      <c r="AE306" s="65"/>
      <c r="AF306" s="65"/>
      <c r="AG306" s="65"/>
      <c r="AH306" s="65"/>
      <c r="AI306" s="65"/>
      <c r="AJ306" s="65"/>
      <c r="AK306" s="65"/>
      <c r="AL306" s="65"/>
      <c r="AM306" s="65"/>
      <c r="AN306" s="65"/>
      <c r="AO306" s="65"/>
      <c r="AP306" s="65"/>
      <c r="AQ306" s="65"/>
      <c r="AR306" s="65"/>
      <c r="AS306" s="65"/>
      <c r="AT306" s="65"/>
      <c r="AU306" s="65"/>
      <c r="AV306" s="65"/>
      <c r="AW306" s="65"/>
      <c r="AX306" s="65"/>
      <c r="AY306" s="65"/>
      <c r="AZ306" s="65"/>
      <c r="BA306" s="65"/>
      <c r="BB306" s="65"/>
      <c r="BC306" s="65"/>
      <c r="BD306" s="65"/>
      <c r="BE306" s="65"/>
      <c r="BF306" s="65"/>
      <c r="BG306" s="65"/>
      <c r="BH306" s="65"/>
      <c r="BI306" s="65"/>
      <c r="BJ306" s="65"/>
      <c r="BK306" s="65"/>
      <c r="BL306" s="65"/>
      <c r="BM306" s="65"/>
      <c r="BN306" s="65"/>
      <c r="BO306" s="65"/>
      <c r="BP306" s="65"/>
      <c r="BQ306" s="65"/>
      <c r="BR306" s="65"/>
      <c r="BS306" s="65"/>
      <c r="BT306" s="65"/>
      <c r="BU306" s="65"/>
      <c r="BV306" s="65"/>
      <c r="BW306" s="65"/>
      <c r="BX306" s="65"/>
      <c r="BY306" s="65"/>
      <c r="BZ306" s="65"/>
      <c r="CA306" s="65"/>
      <c r="CB306" s="65"/>
      <c r="CC306" s="65"/>
      <c r="CD306" s="65"/>
      <c r="CE306" s="65"/>
      <c r="CF306" s="65"/>
      <c r="CG306" s="65"/>
      <c r="CH306" s="65"/>
      <c r="CI306" s="65"/>
      <c r="CJ306" s="65"/>
      <c r="CK306" s="65"/>
      <c r="CL306" s="65"/>
      <c r="CM306" s="65"/>
      <c r="CN306" s="65"/>
      <c r="CO306" s="65"/>
      <c r="CP306" s="65"/>
      <c r="CQ306" s="65"/>
      <c r="CR306" s="65"/>
      <c r="CS306" s="65"/>
      <c r="CT306" s="65"/>
      <c r="CU306" s="65"/>
      <c r="CV306" s="65"/>
      <c r="CW306" s="65"/>
      <c r="CX306" s="65"/>
      <c r="CY306" s="65"/>
      <c r="CZ306" s="65"/>
      <c r="DA306" s="65"/>
      <c r="DB306" s="65"/>
      <c r="DC306" s="65"/>
      <c r="DD306" s="65"/>
      <c r="DE306" s="65"/>
      <c r="DF306" s="65"/>
      <c r="DG306" s="65"/>
      <c r="DH306" s="65"/>
      <c r="DI306" s="65"/>
      <c r="DJ306" s="65"/>
      <c r="DK306" s="65"/>
      <c r="DL306" s="65"/>
      <c r="DM306" s="65"/>
      <c r="DN306" s="65"/>
      <c r="DO306" s="65"/>
      <c r="DP306" s="65"/>
      <c r="DQ306" s="65"/>
      <c r="DR306" s="65"/>
      <c r="DS306" s="65"/>
      <c r="DT306" s="65"/>
      <c r="DU306" s="65"/>
      <c r="DV306" s="65"/>
      <c r="DW306" s="65"/>
      <c r="DX306" s="65"/>
      <c r="DY306" s="65"/>
      <c r="DZ306" s="65"/>
      <c r="EA306" s="65"/>
      <c r="EB306" s="65"/>
      <c r="EC306" s="65"/>
      <c r="ED306" s="65"/>
      <c r="EE306" s="65"/>
      <c r="EF306" s="65"/>
      <c r="EG306" s="65"/>
      <c r="EH306" s="65"/>
      <c r="EI306" s="65"/>
      <c r="EJ306" s="65"/>
      <c r="EK306" s="65"/>
      <c r="EL306" s="65"/>
      <c r="EM306" s="65"/>
      <c r="EN306" s="65"/>
      <c r="EO306" s="65"/>
      <c r="EP306" s="65"/>
      <c r="EQ306" s="65"/>
      <c r="ER306" s="65"/>
      <c r="ES306" s="65"/>
      <c r="ET306" s="65"/>
      <c r="EU306" s="65"/>
      <c r="EV306" s="65"/>
      <c r="EW306" s="65"/>
      <c r="EX306" s="65"/>
      <c r="EY306" s="65"/>
      <c r="EZ306" s="65"/>
      <c r="FA306" s="65"/>
      <c r="FB306" s="65"/>
      <c r="FC306" s="65"/>
      <c r="FD306" s="65"/>
      <c r="FE306" s="65"/>
      <c r="FF306" s="65"/>
      <c r="FG306" s="65"/>
      <c r="FH306" s="65"/>
      <c r="FI306" s="65"/>
      <c r="FJ306" s="65"/>
      <c r="FK306" s="65"/>
      <c r="FL306" s="65"/>
      <c r="FM306" s="65"/>
      <c r="FN306" s="65"/>
      <c r="FO306" s="65"/>
      <c r="FP306" s="65"/>
      <c r="FQ306" s="65"/>
      <c r="FR306" s="65"/>
      <c r="FS306" s="65"/>
      <c r="FT306" s="65"/>
      <c r="FU306" s="65"/>
      <c r="FV306" s="65"/>
      <c r="FW306" s="65"/>
      <c r="FX306" s="65"/>
      <c r="FY306" s="65"/>
      <c r="FZ306" s="65"/>
      <c r="GA306" s="65"/>
      <c r="GB306" s="65"/>
      <c r="GC306" s="65"/>
      <c r="GD306" s="65"/>
      <c r="GE306" s="65"/>
      <c r="GF306" s="65"/>
      <c r="GG306" s="65"/>
      <c r="GH306" s="65"/>
      <c r="GI306" s="65"/>
      <c r="GJ306" s="65"/>
      <c r="GK306" s="65"/>
      <c r="GL306" s="65"/>
      <c r="GM306" s="65"/>
      <c r="GN306" s="65"/>
      <c r="GO306" s="65"/>
      <c r="GP306" s="65"/>
      <c r="GQ306" s="65"/>
      <c r="GR306" s="65"/>
      <c r="GS306" s="65"/>
      <c r="GT306" s="65"/>
      <c r="GU306" s="65"/>
      <c r="GV306" s="65"/>
      <c r="GW306" s="65"/>
      <c r="GX306" s="65"/>
      <c r="GY306" s="65"/>
      <c r="GZ306" s="65"/>
      <c r="HA306" s="65"/>
      <c r="HB306" s="65"/>
      <c r="HC306" s="65"/>
      <c r="HD306" s="65"/>
      <c r="HE306" s="65"/>
      <c r="HF306" s="65"/>
      <c r="HG306" s="65"/>
      <c r="HH306" s="65"/>
      <c r="HI306" s="65"/>
      <c r="HJ306" s="65"/>
      <c r="HK306" s="65"/>
      <c r="HL306" s="65"/>
      <c r="HM306" s="65"/>
      <c r="HN306" s="65"/>
      <c r="HO306" s="65"/>
      <c r="HP306" s="65"/>
      <c r="HQ306" s="65"/>
      <c r="HR306" s="65"/>
      <c r="HS306" s="65"/>
      <c r="HT306" s="65"/>
      <c r="HU306" s="65"/>
      <c r="HV306" s="65"/>
      <c r="HW306" s="65"/>
      <c r="HX306" s="65"/>
      <c r="HY306" s="65"/>
      <c r="HZ306" s="65"/>
      <c r="IA306" s="65"/>
      <c r="IB306" s="65"/>
      <c r="IC306" s="65"/>
    </row>
    <row r="307" spans="2:237" s="62" customFormat="1" ht="12">
      <c r="B307" s="63"/>
      <c r="C307" s="64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  <c r="AA307" s="65"/>
      <c r="AB307" s="65"/>
      <c r="AC307" s="65"/>
      <c r="AD307" s="65"/>
      <c r="AE307" s="65"/>
      <c r="AF307" s="65"/>
      <c r="AG307" s="65"/>
      <c r="AH307" s="65"/>
      <c r="AI307" s="65"/>
      <c r="AJ307" s="65"/>
      <c r="AK307" s="65"/>
      <c r="AL307" s="65"/>
      <c r="AM307" s="65"/>
      <c r="AN307" s="65"/>
      <c r="AO307" s="65"/>
      <c r="AP307" s="65"/>
      <c r="AQ307" s="65"/>
      <c r="AR307" s="65"/>
      <c r="AS307" s="65"/>
      <c r="AT307" s="65"/>
      <c r="AU307" s="65"/>
      <c r="AV307" s="65"/>
      <c r="AW307" s="65"/>
      <c r="AX307" s="65"/>
      <c r="AY307" s="65"/>
      <c r="AZ307" s="65"/>
      <c r="BA307" s="65"/>
      <c r="BB307" s="65"/>
      <c r="BC307" s="65"/>
      <c r="BD307" s="65"/>
      <c r="BE307" s="65"/>
      <c r="BF307" s="65"/>
      <c r="BG307" s="65"/>
      <c r="BH307" s="65"/>
      <c r="BI307" s="65"/>
      <c r="BJ307" s="65"/>
      <c r="BK307" s="65"/>
      <c r="BL307" s="65"/>
      <c r="BM307" s="65"/>
      <c r="BN307" s="65"/>
      <c r="BO307" s="65"/>
      <c r="BP307" s="65"/>
      <c r="BQ307" s="65"/>
      <c r="BR307" s="65"/>
      <c r="BS307" s="65"/>
      <c r="BT307" s="65"/>
      <c r="BU307" s="65"/>
      <c r="BV307" s="65"/>
      <c r="BW307" s="65"/>
      <c r="BX307" s="65"/>
      <c r="BY307" s="65"/>
      <c r="BZ307" s="65"/>
      <c r="CA307" s="65"/>
      <c r="CB307" s="65"/>
      <c r="CC307" s="65"/>
      <c r="CD307" s="65"/>
      <c r="CE307" s="65"/>
      <c r="CF307" s="65"/>
      <c r="CG307" s="65"/>
      <c r="CH307" s="65"/>
      <c r="CI307" s="65"/>
      <c r="CJ307" s="65"/>
      <c r="CK307" s="65"/>
      <c r="CL307" s="65"/>
      <c r="CM307" s="65"/>
      <c r="CN307" s="65"/>
      <c r="CO307" s="65"/>
      <c r="CP307" s="65"/>
      <c r="CQ307" s="65"/>
      <c r="CR307" s="65"/>
      <c r="CS307" s="65"/>
      <c r="CT307" s="65"/>
      <c r="CU307" s="65"/>
      <c r="CV307" s="65"/>
      <c r="CW307" s="65"/>
      <c r="CX307" s="65"/>
      <c r="CY307" s="65"/>
      <c r="CZ307" s="65"/>
      <c r="DA307" s="65"/>
      <c r="DB307" s="65"/>
      <c r="DC307" s="65"/>
      <c r="DD307" s="65"/>
      <c r="DE307" s="65"/>
      <c r="DF307" s="65"/>
      <c r="DG307" s="65"/>
      <c r="DH307" s="65"/>
      <c r="DI307" s="65"/>
      <c r="DJ307" s="65"/>
      <c r="DK307" s="65"/>
      <c r="DL307" s="65"/>
      <c r="DM307" s="65"/>
      <c r="DN307" s="65"/>
      <c r="DO307" s="65"/>
      <c r="DP307" s="65"/>
      <c r="DQ307" s="65"/>
      <c r="DR307" s="65"/>
      <c r="DS307" s="65"/>
      <c r="DT307" s="65"/>
      <c r="DU307" s="65"/>
      <c r="DV307" s="65"/>
      <c r="DW307" s="65"/>
      <c r="DX307" s="65"/>
      <c r="DY307" s="65"/>
      <c r="DZ307" s="65"/>
      <c r="EA307" s="65"/>
      <c r="EB307" s="65"/>
      <c r="EC307" s="65"/>
      <c r="ED307" s="65"/>
      <c r="EE307" s="65"/>
      <c r="EF307" s="65"/>
      <c r="EG307" s="65"/>
      <c r="EH307" s="65"/>
      <c r="EI307" s="65"/>
      <c r="EJ307" s="65"/>
      <c r="EK307" s="65"/>
      <c r="EL307" s="65"/>
      <c r="EM307" s="65"/>
      <c r="EN307" s="65"/>
      <c r="EO307" s="65"/>
      <c r="EP307" s="65"/>
      <c r="EQ307" s="65"/>
      <c r="ER307" s="65"/>
      <c r="ES307" s="65"/>
      <c r="ET307" s="65"/>
      <c r="EU307" s="65"/>
      <c r="EV307" s="65"/>
      <c r="EW307" s="65"/>
      <c r="EX307" s="65"/>
      <c r="EY307" s="65"/>
      <c r="EZ307" s="65"/>
      <c r="FA307" s="65"/>
      <c r="FB307" s="65"/>
      <c r="FC307" s="65"/>
      <c r="FD307" s="65"/>
      <c r="FE307" s="65"/>
      <c r="FF307" s="65"/>
      <c r="FG307" s="65"/>
      <c r="FH307" s="65"/>
      <c r="FI307" s="65"/>
      <c r="FJ307" s="65"/>
      <c r="FK307" s="65"/>
      <c r="FL307" s="65"/>
      <c r="FM307" s="65"/>
      <c r="FN307" s="65"/>
      <c r="FO307" s="65"/>
      <c r="FP307" s="65"/>
      <c r="FQ307" s="65"/>
      <c r="FR307" s="65"/>
      <c r="FS307" s="65"/>
      <c r="FT307" s="65"/>
      <c r="FU307" s="65"/>
      <c r="FV307" s="65"/>
      <c r="FW307" s="65"/>
      <c r="FX307" s="65"/>
      <c r="FY307" s="65"/>
      <c r="FZ307" s="65"/>
      <c r="GA307" s="65"/>
      <c r="GB307" s="65"/>
      <c r="GC307" s="65"/>
      <c r="GD307" s="65"/>
      <c r="GE307" s="65"/>
      <c r="GF307" s="65"/>
      <c r="GG307" s="65"/>
      <c r="GH307" s="65"/>
      <c r="GI307" s="65"/>
      <c r="GJ307" s="65"/>
      <c r="GK307" s="65"/>
      <c r="GL307" s="65"/>
      <c r="GM307" s="65"/>
      <c r="GN307" s="65"/>
      <c r="GO307" s="65"/>
      <c r="GP307" s="65"/>
      <c r="GQ307" s="65"/>
      <c r="GR307" s="65"/>
      <c r="GS307" s="65"/>
      <c r="GT307" s="65"/>
      <c r="GU307" s="65"/>
      <c r="GV307" s="65"/>
      <c r="GW307" s="65"/>
      <c r="GX307" s="65"/>
      <c r="GY307" s="65"/>
      <c r="GZ307" s="65"/>
      <c r="HA307" s="65"/>
      <c r="HB307" s="65"/>
      <c r="HC307" s="65"/>
      <c r="HD307" s="65"/>
      <c r="HE307" s="65"/>
      <c r="HF307" s="65"/>
      <c r="HG307" s="65"/>
      <c r="HH307" s="65"/>
      <c r="HI307" s="65"/>
      <c r="HJ307" s="65"/>
      <c r="HK307" s="65"/>
      <c r="HL307" s="65"/>
      <c r="HM307" s="65"/>
      <c r="HN307" s="65"/>
      <c r="HO307" s="65"/>
      <c r="HP307" s="65"/>
      <c r="HQ307" s="65"/>
      <c r="HR307" s="65"/>
      <c r="HS307" s="65"/>
      <c r="HT307" s="65"/>
      <c r="HU307" s="65"/>
      <c r="HV307" s="65"/>
      <c r="HW307" s="65"/>
      <c r="HX307" s="65"/>
      <c r="HY307" s="65"/>
      <c r="HZ307" s="65"/>
      <c r="IA307" s="65"/>
      <c r="IB307" s="65"/>
      <c r="IC307" s="65"/>
    </row>
    <row r="308" spans="2:237" s="62" customFormat="1" ht="12">
      <c r="B308" s="63"/>
      <c r="C308" s="64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  <c r="AF308" s="65"/>
      <c r="AG308" s="65"/>
      <c r="AH308" s="65"/>
      <c r="AI308" s="65"/>
      <c r="AJ308" s="65"/>
      <c r="AK308" s="65"/>
      <c r="AL308" s="65"/>
      <c r="AM308" s="65"/>
      <c r="AN308" s="65"/>
      <c r="AO308" s="65"/>
      <c r="AP308" s="65"/>
      <c r="AQ308" s="65"/>
      <c r="AR308" s="65"/>
      <c r="AS308" s="65"/>
      <c r="AT308" s="65"/>
      <c r="AU308" s="65"/>
      <c r="AV308" s="65"/>
      <c r="AW308" s="65"/>
      <c r="AX308" s="65"/>
      <c r="AY308" s="65"/>
      <c r="AZ308" s="65"/>
      <c r="BA308" s="65"/>
      <c r="BB308" s="65"/>
      <c r="BC308" s="65"/>
      <c r="BD308" s="65"/>
      <c r="BE308" s="65"/>
      <c r="BF308" s="65"/>
      <c r="BG308" s="65"/>
      <c r="BH308" s="65"/>
      <c r="BI308" s="65"/>
      <c r="BJ308" s="65"/>
      <c r="BK308" s="65"/>
      <c r="BL308" s="65"/>
      <c r="BM308" s="65"/>
      <c r="BN308" s="65"/>
      <c r="BO308" s="65"/>
      <c r="BP308" s="65"/>
      <c r="BQ308" s="65"/>
      <c r="BR308" s="65"/>
      <c r="BS308" s="65"/>
      <c r="BT308" s="65"/>
      <c r="BU308" s="65"/>
      <c r="BV308" s="65"/>
      <c r="BW308" s="65"/>
      <c r="BX308" s="65"/>
      <c r="BY308" s="65"/>
      <c r="BZ308" s="65"/>
      <c r="CA308" s="65"/>
      <c r="CB308" s="65"/>
      <c r="CC308" s="65"/>
      <c r="CD308" s="65"/>
      <c r="CE308" s="65"/>
      <c r="CF308" s="65"/>
      <c r="CG308" s="65"/>
      <c r="CH308" s="65"/>
      <c r="CI308" s="65"/>
      <c r="CJ308" s="65"/>
      <c r="CK308" s="65"/>
      <c r="CL308" s="65"/>
      <c r="CM308" s="65"/>
      <c r="CN308" s="65"/>
      <c r="CO308" s="65"/>
      <c r="CP308" s="65"/>
      <c r="CQ308" s="65"/>
      <c r="CR308" s="65"/>
      <c r="CS308" s="65"/>
      <c r="CT308" s="65"/>
      <c r="CU308" s="65"/>
      <c r="CV308" s="65"/>
      <c r="CW308" s="65"/>
      <c r="CX308" s="65"/>
      <c r="CY308" s="65"/>
      <c r="CZ308" s="65"/>
      <c r="DA308" s="65"/>
      <c r="DB308" s="65"/>
      <c r="DC308" s="65"/>
      <c r="DD308" s="65"/>
      <c r="DE308" s="65"/>
      <c r="DF308" s="65"/>
      <c r="DG308" s="65"/>
      <c r="DH308" s="65"/>
      <c r="DI308" s="65"/>
      <c r="DJ308" s="65"/>
      <c r="DK308" s="65"/>
      <c r="DL308" s="65"/>
      <c r="DM308" s="65"/>
      <c r="DN308" s="65"/>
      <c r="DO308" s="65"/>
      <c r="DP308" s="65"/>
      <c r="DQ308" s="65"/>
      <c r="DR308" s="65"/>
      <c r="DS308" s="65"/>
      <c r="DT308" s="65"/>
      <c r="DU308" s="65"/>
      <c r="DV308" s="65"/>
      <c r="DW308" s="65"/>
      <c r="DX308" s="65"/>
      <c r="DY308" s="65"/>
      <c r="DZ308" s="65"/>
      <c r="EA308" s="65"/>
      <c r="EB308" s="65"/>
      <c r="EC308" s="65"/>
      <c r="ED308" s="65"/>
      <c r="EE308" s="65"/>
      <c r="EF308" s="65"/>
      <c r="EG308" s="65"/>
      <c r="EH308" s="65"/>
      <c r="EI308" s="65"/>
      <c r="EJ308" s="65"/>
      <c r="EK308" s="65"/>
      <c r="EL308" s="65"/>
      <c r="EM308" s="65"/>
      <c r="EN308" s="65"/>
      <c r="EO308" s="65"/>
      <c r="EP308" s="65"/>
      <c r="EQ308" s="65"/>
      <c r="ER308" s="65"/>
      <c r="ES308" s="65"/>
      <c r="ET308" s="65"/>
      <c r="EU308" s="65"/>
      <c r="EV308" s="65"/>
      <c r="EW308" s="65"/>
      <c r="EX308" s="65"/>
      <c r="EY308" s="65"/>
      <c r="EZ308" s="65"/>
      <c r="FA308" s="65"/>
      <c r="FB308" s="65"/>
      <c r="FC308" s="65"/>
      <c r="FD308" s="65"/>
      <c r="FE308" s="65"/>
      <c r="FF308" s="65"/>
      <c r="FG308" s="65"/>
      <c r="FH308" s="65"/>
      <c r="FI308" s="65"/>
      <c r="FJ308" s="65"/>
      <c r="FK308" s="65"/>
      <c r="FL308" s="65"/>
      <c r="FM308" s="65"/>
      <c r="FN308" s="65"/>
      <c r="FO308" s="65"/>
      <c r="FP308" s="65"/>
      <c r="FQ308" s="65"/>
      <c r="FR308" s="65"/>
      <c r="FS308" s="65"/>
      <c r="FT308" s="65"/>
      <c r="FU308" s="65"/>
      <c r="FV308" s="65"/>
      <c r="FW308" s="65"/>
      <c r="FX308" s="65"/>
      <c r="FY308" s="65"/>
      <c r="FZ308" s="65"/>
      <c r="GA308" s="65"/>
      <c r="GB308" s="65"/>
      <c r="GC308" s="65"/>
      <c r="GD308" s="65"/>
      <c r="GE308" s="65"/>
      <c r="GF308" s="65"/>
      <c r="GG308" s="65"/>
      <c r="GH308" s="65"/>
      <c r="GI308" s="65"/>
      <c r="GJ308" s="65"/>
      <c r="GK308" s="65"/>
      <c r="GL308" s="65"/>
      <c r="GM308" s="65"/>
      <c r="GN308" s="65"/>
      <c r="GO308" s="65"/>
      <c r="GP308" s="65"/>
      <c r="GQ308" s="65"/>
      <c r="GR308" s="65"/>
      <c r="GS308" s="65"/>
      <c r="GT308" s="65"/>
      <c r="GU308" s="65"/>
      <c r="GV308" s="65"/>
      <c r="GW308" s="65"/>
      <c r="GX308" s="65"/>
      <c r="GY308" s="65"/>
      <c r="GZ308" s="65"/>
      <c r="HA308" s="65"/>
      <c r="HB308" s="65"/>
      <c r="HC308" s="65"/>
      <c r="HD308" s="65"/>
      <c r="HE308" s="65"/>
      <c r="HF308" s="65"/>
      <c r="HG308" s="65"/>
      <c r="HH308" s="65"/>
      <c r="HI308" s="65"/>
      <c r="HJ308" s="65"/>
      <c r="HK308" s="65"/>
      <c r="HL308" s="65"/>
      <c r="HM308" s="65"/>
      <c r="HN308" s="65"/>
      <c r="HO308" s="65"/>
      <c r="HP308" s="65"/>
      <c r="HQ308" s="65"/>
      <c r="HR308" s="65"/>
      <c r="HS308" s="65"/>
      <c r="HT308" s="65"/>
      <c r="HU308" s="65"/>
      <c r="HV308" s="65"/>
      <c r="HW308" s="65"/>
      <c r="HX308" s="65"/>
      <c r="HY308" s="65"/>
      <c r="HZ308" s="65"/>
      <c r="IA308" s="65"/>
      <c r="IB308" s="65"/>
      <c r="IC308" s="65"/>
    </row>
    <row r="309" spans="2:237" s="62" customFormat="1" ht="78" customHeight="1">
      <c r="B309" s="63"/>
      <c r="C309" s="64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  <c r="AF309" s="65"/>
      <c r="AG309" s="65"/>
      <c r="AH309" s="65"/>
      <c r="AI309" s="65"/>
      <c r="AJ309" s="65"/>
      <c r="AK309" s="65"/>
      <c r="AL309" s="65"/>
      <c r="AM309" s="65"/>
      <c r="AN309" s="65"/>
      <c r="AO309" s="65"/>
      <c r="AP309" s="65"/>
      <c r="AQ309" s="65"/>
      <c r="AR309" s="65"/>
      <c r="AS309" s="65"/>
      <c r="AT309" s="65"/>
      <c r="AU309" s="65"/>
      <c r="AV309" s="65"/>
      <c r="AW309" s="65"/>
      <c r="AX309" s="65"/>
      <c r="AY309" s="65"/>
      <c r="AZ309" s="65"/>
      <c r="BA309" s="65"/>
      <c r="BB309" s="65"/>
      <c r="BC309" s="65"/>
      <c r="BD309" s="65"/>
      <c r="BE309" s="65"/>
      <c r="BF309" s="65"/>
      <c r="BG309" s="65"/>
      <c r="BH309" s="65"/>
      <c r="BI309" s="65"/>
      <c r="BJ309" s="65"/>
      <c r="BK309" s="65"/>
      <c r="BL309" s="65"/>
      <c r="BM309" s="65"/>
      <c r="BN309" s="65"/>
      <c r="BO309" s="65"/>
      <c r="BP309" s="65"/>
      <c r="BQ309" s="65"/>
      <c r="BR309" s="65"/>
      <c r="BS309" s="65"/>
      <c r="BT309" s="65"/>
      <c r="BU309" s="65"/>
      <c r="BV309" s="65"/>
      <c r="BW309" s="65"/>
      <c r="BX309" s="65"/>
      <c r="BY309" s="65"/>
      <c r="BZ309" s="65"/>
      <c r="CA309" s="65"/>
      <c r="CB309" s="65"/>
      <c r="CC309" s="65"/>
      <c r="CD309" s="65"/>
      <c r="CE309" s="65"/>
      <c r="CF309" s="65"/>
      <c r="CG309" s="65"/>
      <c r="CH309" s="65"/>
      <c r="CI309" s="65"/>
      <c r="CJ309" s="65"/>
      <c r="CK309" s="65"/>
      <c r="CL309" s="65"/>
      <c r="CM309" s="65"/>
      <c r="CN309" s="65"/>
      <c r="CO309" s="65"/>
      <c r="CP309" s="65"/>
      <c r="CQ309" s="65"/>
      <c r="CR309" s="65"/>
      <c r="CS309" s="65"/>
      <c r="CT309" s="65"/>
      <c r="CU309" s="65"/>
      <c r="CV309" s="65"/>
      <c r="CW309" s="65"/>
      <c r="CX309" s="65"/>
      <c r="CY309" s="65"/>
      <c r="CZ309" s="65"/>
      <c r="DA309" s="65"/>
      <c r="DB309" s="65"/>
      <c r="DC309" s="65"/>
      <c r="DD309" s="65"/>
      <c r="DE309" s="65"/>
      <c r="DF309" s="65"/>
      <c r="DG309" s="65"/>
      <c r="DH309" s="65"/>
      <c r="DI309" s="65"/>
      <c r="DJ309" s="65"/>
      <c r="DK309" s="65"/>
      <c r="DL309" s="65"/>
      <c r="DM309" s="65"/>
      <c r="DN309" s="65"/>
      <c r="DO309" s="65"/>
      <c r="DP309" s="65"/>
      <c r="DQ309" s="65"/>
      <c r="DR309" s="65"/>
      <c r="DS309" s="65"/>
      <c r="DT309" s="65"/>
      <c r="DU309" s="65"/>
      <c r="DV309" s="65"/>
      <c r="DW309" s="65"/>
      <c r="DX309" s="65"/>
      <c r="DY309" s="65"/>
      <c r="DZ309" s="65"/>
      <c r="EA309" s="65"/>
      <c r="EB309" s="65"/>
      <c r="EC309" s="65"/>
      <c r="ED309" s="65"/>
      <c r="EE309" s="65"/>
      <c r="EF309" s="65"/>
      <c r="EG309" s="65"/>
      <c r="EH309" s="65"/>
      <c r="EI309" s="65"/>
      <c r="EJ309" s="65"/>
      <c r="EK309" s="65"/>
      <c r="EL309" s="65"/>
      <c r="EM309" s="65"/>
      <c r="EN309" s="65"/>
      <c r="EO309" s="65"/>
      <c r="EP309" s="65"/>
      <c r="EQ309" s="65"/>
      <c r="ER309" s="65"/>
      <c r="ES309" s="65"/>
      <c r="ET309" s="65"/>
      <c r="EU309" s="65"/>
      <c r="EV309" s="65"/>
      <c r="EW309" s="65"/>
      <c r="EX309" s="65"/>
      <c r="EY309" s="65"/>
      <c r="EZ309" s="65"/>
      <c r="FA309" s="65"/>
      <c r="FB309" s="65"/>
      <c r="FC309" s="65"/>
      <c r="FD309" s="65"/>
      <c r="FE309" s="65"/>
      <c r="FF309" s="65"/>
      <c r="FG309" s="65"/>
      <c r="FH309" s="65"/>
      <c r="FI309" s="65"/>
      <c r="FJ309" s="65"/>
      <c r="FK309" s="65"/>
      <c r="FL309" s="65"/>
      <c r="FM309" s="65"/>
      <c r="FN309" s="65"/>
      <c r="FO309" s="65"/>
      <c r="FP309" s="65"/>
      <c r="FQ309" s="65"/>
      <c r="FR309" s="65"/>
      <c r="FS309" s="65"/>
      <c r="FT309" s="65"/>
      <c r="FU309" s="65"/>
      <c r="FV309" s="65"/>
      <c r="FW309" s="65"/>
      <c r="FX309" s="65"/>
      <c r="FY309" s="65"/>
      <c r="FZ309" s="65"/>
      <c r="GA309" s="65"/>
      <c r="GB309" s="65"/>
      <c r="GC309" s="65"/>
      <c r="GD309" s="65"/>
      <c r="GE309" s="65"/>
      <c r="GF309" s="65"/>
      <c r="GG309" s="65"/>
      <c r="GH309" s="65"/>
      <c r="GI309" s="65"/>
      <c r="GJ309" s="65"/>
      <c r="GK309" s="65"/>
      <c r="GL309" s="65"/>
      <c r="GM309" s="65"/>
      <c r="GN309" s="65"/>
      <c r="GO309" s="65"/>
      <c r="GP309" s="65"/>
      <c r="GQ309" s="65"/>
      <c r="GR309" s="65"/>
      <c r="GS309" s="65"/>
      <c r="GT309" s="65"/>
      <c r="GU309" s="65"/>
      <c r="GV309" s="65"/>
      <c r="GW309" s="65"/>
      <c r="GX309" s="65"/>
      <c r="GY309" s="65"/>
      <c r="GZ309" s="65"/>
      <c r="HA309" s="65"/>
      <c r="HB309" s="65"/>
      <c r="HC309" s="65"/>
      <c r="HD309" s="65"/>
      <c r="HE309" s="65"/>
      <c r="HF309" s="65"/>
      <c r="HG309" s="65"/>
      <c r="HH309" s="65"/>
      <c r="HI309" s="65"/>
      <c r="HJ309" s="65"/>
      <c r="HK309" s="65"/>
      <c r="HL309" s="65"/>
      <c r="HM309" s="65"/>
      <c r="HN309" s="65"/>
      <c r="HO309" s="65"/>
      <c r="HP309" s="65"/>
      <c r="HQ309" s="65"/>
      <c r="HR309" s="65"/>
      <c r="HS309" s="65"/>
      <c r="HT309" s="65"/>
      <c r="HU309" s="65"/>
      <c r="HV309" s="65"/>
      <c r="HW309" s="65"/>
      <c r="HX309" s="65"/>
      <c r="HY309" s="65"/>
      <c r="HZ309" s="65"/>
      <c r="IA309" s="65"/>
      <c r="IB309" s="65"/>
      <c r="IC309" s="65"/>
    </row>
    <row r="310" spans="2:237" s="62" customFormat="1" ht="12">
      <c r="B310" s="63"/>
      <c r="C310" s="64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  <c r="AA310" s="65"/>
      <c r="AB310" s="65"/>
      <c r="AC310" s="65"/>
      <c r="AD310" s="65"/>
      <c r="AE310" s="65"/>
      <c r="AF310" s="65"/>
      <c r="AG310" s="65"/>
      <c r="AH310" s="65"/>
      <c r="AI310" s="65"/>
      <c r="AJ310" s="65"/>
      <c r="AK310" s="65"/>
      <c r="AL310" s="65"/>
      <c r="AM310" s="65"/>
      <c r="AN310" s="65"/>
      <c r="AO310" s="65"/>
      <c r="AP310" s="65"/>
      <c r="AQ310" s="65"/>
      <c r="AR310" s="65"/>
      <c r="AS310" s="65"/>
      <c r="AT310" s="65"/>
      <c r="AU310" s="65"/>
      <c r="AV310" s="65"/>
      <c r="AW310" s="65"/>
      <c r="AX310" s="65"/>
      <c r="AY310" s="65"/>
      <c r="AZ310" s="65"/>
      <c r="BA310" s="65"/>
      <c r="BB310" s="65"/>
      <c r="BC310" s="65"/>
      <c r="BD310" s="65"/>
      <c r="BE310" s="65"/>
      <c r="BF310" s="65"/>
      <c r="BG310" s="65"/>
      <c r="BH310" s="65"/>
      <c r="BI310" s="65"/>
      <c r="BJ310" s="65"/>
      <c r="BK310" s="65"/>
      <c r="BL310" s="65"/>
      <c r="BM310" s="65"/>
      <c r="BN310" s="65"/>
      <c r="BO310" s="65"/>
      <c r="BP310" s="65"/>
      <c r="BQ310" s="65"/>
      <c r="BR310" s="65"/>
      <c r="BS310" s="65"/>
      <c r="BT310" s="65"/>
      <c r="BU310" s="65"/>
      <c r="BV310" s="65"/>
      <c r="BW310" s="65"/>
      <c r="BX310" s="65"/>
      <c r="BY310" s="65"/>
      <c r="BZ310" s="65"/>
      <c r="CA310" s="65"/>
      <c r="CB310" s="65"/>
      <c r="CC310" s="65"/>
      <c r="CD310" s="65"/>
      <c r="CE310" s="65"/>
      <c r="CF310" s="65"/>
      <c r="CG310" s="65"/>
      <c r="CH310" s="65"/>
      <c r="CI310" s="65"/>
      <c r="CJ310" s="65"/>
      <c r="CK310" s="65"/>
      <c r="CL310" s="65"/>
      <c r="CM310" s="65"/>
      <c r="CN310" s="65"/>
      <c r="CO310" s="65"/>
      <c r="CP310" s="65"/>
      <c r="CQ310" s="65"/>
      <c r="CR310" s="65"/>
      <c r="CS310" s="65"/>
      <c r="CT310" s="65"/>
      <c r="CU310" s="65"/>
      <c r="CV310" s="65"/>
      <c r="CW310" s="65"/>
      <c r="CX310" s="65"/>
      <c r="CY310" s="65"/>
      <c r="CZ310" s="65"/>
      <c r="DA310" s="65"/>
      <c r="DB310" s="65"/>
      <c r="DC310" s="65"/>
      <c r="DD310" s="65"/>
      <c r="DE310" s="65"/>
      <c r="DF310" s="65"/>
      <c r="DG310" s="65"/>
      <c r="DH310" s="65"/>
      <c r="DI310" s="65"/>
      <c r="DJ310" s="65"/>
      <c r="DK310" s="65"/>
      <c r="DL310" s="65"/>
      <c r="DM310" s="65"/>
      <c r="DN310" s="65"/>
      <c r="DO310" s="65"/>
      <c r="DP310" s="65"/>
      <c r="DQ310" s="65"/>
      <c r="DR310" s="65"/>
      <c r="DS310" s="65"/>
      <c r="DT310" s="65"/>
      <c r="DU310" s="65"/>
      <c r="DV310" s="65"/>
      <c r="DW310" s="65"/>
      <c r="DX310" s="65"/>
      <c r="DY310" s="65"/>
      <c r="DZ310" s="65"/>
      <c r="EA310" s="65"/>
      <c r="EB310" s="65"/>
      <c r="EC310" s="65"/>
      <c r="ED310" s="65"/>
      <c r="EE310" s="65"/>
      <c r="EF310" s="65"/>
      <c r="EG310" s="65"/>
      <c r="EH310" s="65"/>
      <c r="EI310" s="65"/>
      <c r="EJ310" s="65"/>
      <c r="EK310" s="65"/>
      <c r="EL310" s="65"/>
      <c r="EM310" s="65"/>
      <c r="EN310" s="65"/>
      <c r="EO310" s="65"/>
      <c r="EP310" s="65"/>
      <c r="EQ310" s="65"/>
      <c r="ER310" s="65"/>
      <c r="ES310" s="65"/>
      <c r="ET310" s="65"/>
      <c r="EU310" s="65"/>
      <c r="EV310" s="65"/>
      <c r="EW310" s="65"/>
      <c r="EX310" s="65"/>
      <c r="EY310" s="65"/>
      <c r="EZ310" s="65"/>
      <c r="FA310" s="65"/>
      <c r="FB310" s="65"/>
      <c r="FC310" s="65"/>
      <c r="FD310" s="65"/>
      <c r="FE310" s="65"/>
      <c r="FF310" s="65"/>
      <c r="FG310" s="65"/>
      <c r="FH310" s="65"/>
      <c r="FI310" s="65"/>
      <c r="FJ310" s="65"/>
      <c r="FK310" s="65"/>
      <c r="FL310" s="65"/>
      <c r="FM310" s="65"/>
      <c r="FN310" s="65"/>
      <c r="FO310" s="65"/>
      <c r="FP310" s="65"/>
      <c r="FQ310" s="65"/>
      <c r="FR310" s="65"/>
      <c r="FS310" s="65"/>
      <c r="FT310" s="65"/>
      <c r="FU310" s="65"/>
      <c r="FV310" s="65"/>
      <c r="FW310" s="65"/>
      <c r="FX310" s="65"/>
      <c r="FY310" s="65"/>
      <c r="FZ310" s="65"/>
      <c r="GA310" s="65"/>
      <c r="GB310" s="65"/>
      <c r="GC310" s="65"/>
      <c r="GD310" s="65"/>
      <c r="GE310" s="65"/>
      <c r="GF310" s="65"/>
      <c r="GG310" s="65"/>
      <c r="GH310" s="65"/>
      <c r="GI310" s="65"/>
      <c r="GJ310" s="65"/>
      <c r="GK310" s="65"/>
      <c r="GL310" s="65"/>
      <c r="GM310" s="65"/>
      <c r="GN310" s="65"/>
      <c r="GO310" s="65"/>
      <c r="GP310" s="65"/>
      <c r="GQ310" s="65"/>
      <c r="GR310" s="65"/>
      <c r="GS310" s="65"/>
      <c r="GT310" s="65"/>
      <c r="GU310" s="65"/>
      <c r="GV310" s="65"/>
      <c r="GW310" s="65"/>
      <c r="GX310" s="65"/>
      <c r="GY310" s="65"/>
      <c r="GZ310" s="65"/>
      <c r="HA310" s="65"/>
      <c r="HB310" s="65"/>
      <c r="HC310" s="65"/>
      <c r="HD310" s="65"/>
      <c r="HE310" s="65"/>
      <c r="HF310" s="65"/>
      <c r="HG310" s="65"/>
      <c r="HH310" s="65"/>
      <c r="HI310" s="65"/>
      <c r="HJ310" s="65"/>
      <c r="HK310" s="65"/>
      <c r="HL310" s="65"/>
      <c r="HM310" s="65"/>
      <c r="HN310" s="65"/>
      <c r="HO310" s="65"/>
      <c r="HP310" s="65"/>
      <c r="HQ310" s="65"/>
      <c r="HR310" s="65"/>
      <c r="HS310" s="65"/>
      <c r="HT310" s="65"/>
      <c r="HU310" s="65"/>
      <c r="HV310" s="65"/>
      <c r="HW310" s="65"/>
      <c r="HX310" s="65"/>
      <c r="HY310" s="65"/>
      <c r="HZ310" s="65"/>
      <c r="IA310" s="65"/>
      <c r="IB310" s="65"/>
      <c r="IC310" s="65"/>
    </row>
    <row r="311" spans="2:237" s="62" customFormat="1" ht="12">
      <c r="B311" s="63"/>
      <c r="C311" s="64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  <c r="AA311" s="65"/>
      <c r="AB311" s="65"/>
      <c r="AC311" s="65"/>
      <c r="AD311" s="65"/>
      <c r="AE311" s="65"/>
      <c r="AF311" s="65"/>
      <c r="AG311" s="65"/>
      <c r="AH311" s="65"/>
      <c r="AI311" s="65"/>
      <c r="AJ311" s="65"/>
      <c r="AK311" s="65"/>
      <c r="AL311" s="65"/>
      <c r="AM311" s="65"/>
      <c r="AN311" s="65"/>
      <c r="AO311" s="65"/>
      <c r="AP311" s="65"/>
      <c r="AQ311" s="65"/>
      <c r="AR311" s="65"/>
      <c r="AS311" s="65"/>
      <c r="AT311" s="65"/>
      <c r="AU311" s="65"/>
      <c r="AV311" s="65"/>
      <c r="AW311" s="65"/>
      <c r="AX311" s="65"/>
      <c r="AY311" s="65"/>
      <c r="AZ311" s="65"/>
      <c r="BA311" s="65"/>
      <c r="BB311" s="65"/>
      <c r="BC311" s="65"/>
      <c r="BD311" s="65"/>
      <c r="BE311" s="65"/>
      <c r="BF311" s="65"/>
      <c r="BG311" s="65"/>
      <c r="BH311" s="65"/>
      <c r="BI311" s="65"/>
      <c r="BJ311" s="65"/>
      <c r="BK311" s="65"/>
      <c r="BL311" s="65"/>
      <c r="BM311" s="65"/>
      <c r="BN311" s="65"/>
      <c r="BO311" s="65"/>
      <c r="BP311" s="65"/>
      <c r="BQ311" s="65"/>
      <c r="BR311" s="65"/>
      <c r="BS311" s="65"/>
      <c r="BT311" s="65"/>
      <c r="BU311" s="65"/>
      <c r="BV311" s="65"/>
      <c r="BW311" s="65"/>
      <c r="BX311" s="65"/>
      <c r="BY311" s="65"/>
      <c r="BZ311" s="65"/>
      <c r="CA311" s="65"/>
      <c r="CB311" s="65"/>
      <c r="CC311" s="65"/>
      <c r="CD311" s="65"/>
      <c r="CE311" s="65"/>
      <c r="CF311" s="65"/>
      <c r="CG311" s="65"/>
      <c r="CH311" s="65"/>
      <c r="CI311" s="65"/>
      <c r="CJ311" s="65"/>
      <c r="CK311" s="65"/>
      <c r="CL311" s="65"/>
      <c r="CM311" s="65"/>
      <c r="CN311" s="65"/>
      <c r="CO311" s="65"/>
      <c r="CP311" s="65"/>
      <c r="CQ311" s="65"/>
      <c r="CR311" s="65"/>
      <c r="CS311" s="65"/>
      <c r="CT311" s="65"/>
      <c r="CU311" s="65"/>
      <c r="CV311" s="65"/>
      <c r="CW311" s="65"/>
      <c r="CX311" s="65"/>
      <c r="CY311" s="65"/>
      <c r="CZ311" s="65"/>
      <c r="DA311" s="65"/>
      <c r="DB311" s="65"/>
      <c r="DC311" s="65"/>
      <c r="DD311" s="65"/>
      <c r="DE311" s="65"/>
      <c r="DF311" s="65"/>
      <c r="DG311" s="65"/>
      <c r="DH311" s="65"/>
      <c r="DI311" s="65"/>
      <c r="DJ311" s="65"/>
      <c r="DK311" s="65"/>
      <c r="DL311" s="65"/>
      <c r="DM311" s="65"/>
      <c r="DN311" s="65"/>
      <c r="DO311" s="65"/>
      <c r="DP311" s="65"/>
      <c r="DQ311" s="65"/>
      <c r="DR311" s="65"/>
      <c r="DS311" s="65"/>
      <c r="DT311" s="65"/>
      <c r="DU311" s="65"/>
      <c r="DV311" s="65"/>
      <c r="DW311" s="65"/>
      <c r="DX311" s="65"/>
      <c r="DY311" s="65"/>
      <c r="DZ311" s="65"/>
      <c r="EA311" s="65"/>
      <c r="EB311" s="65"/>
      <c r="EC311" s="65"/>
      <c r="ED311" s="65"/>
      <c r="EE311" s="65"/>
      <c r="EF311" s="65"/>
      <c r="EG311" s="65"/>
      <c r="EH311" s="65"/>
      <c r="EI311" s="65"/>
      <c r="EJ311" s="65"/>
      <c r="EK311" s="65"/>
      <c r="EL311" s="65"/>
      <c r="EM311" s="65"/>
      <c r="EN311" s="65"/>
      <c r="EO311" s="65"/>
      <c r="EP311" s="65"/>
      <c r="EQ311" s="65"/>
      <c r="ER311" s="65"/>
      <c r="ES311" s="65"/>
      <c r="ET311" s="65"/>
      <c r="EU311" s="65"/>
      <c r="EV311" s="65"/>
      <c r="EW311" s="65"/>
      <c r="EX311" s="65"/>
      <c r="EY311" s="65"/>
      <c r="EZ311" s="65"/>
      <c r="FA311" s="65"/>
      <c r="FB311" s="65"/>
      <c r="FC311" s="65"/>
      <c r="FD311" s="65"/>
      <c r="FE311" s="65"/>
      <c r="FF311" s="65"/>
      <c r="FG311" s="65"/>
      <c r="FH311" s="65"/>
      <c r="FI311" s="65"/>
      <c r="FJ311" s="65"/>
      <c r="FK311" s="65"/>
      <c r="FL311" s="65"/>
      <c r="FM311" s="65"/>
      <c r="FN311" s="65"/>
      <c r="FO311" s="65"/>
      <c r="FP311" s="65"/>
      <c r="FQ311" s="65"/>
      <c r="FR311" s="65"/>
      <c r="FS311" s="65"/>
      <c r="FT311" s="65"/>
      <c r="FU311" s="65"/>
      <c r="FV311" s="65"/>
      <c r="FW311" s="65"/>
      <c r="FX311" s="65"/>
      <c r="FY311" s="65"/>
      <c r="FZ311" s="65"/>
      <c r="GA311" s="65"/>
      <c r="GB311" s="65"/>
      <c r="GC311" s="65"/>
      <c r="GD311" s="65"/>
      <c r="GE311" s="65"/>
      <c r="GF311" s="65"/>
      <c r="GG311" s="65"/>
      <c r="GH311" s="65"/>
      <c r="GI311" s="65"/>
      <c r="GJ311" s="65"/>
      <c r="GK311" s="65"/>
      <c r="GL311" s="65"/>
      <c r="GM311" s="65"/>
      <c r="GN311" s="65"/>
      <c r="GO311" s="65"/>
      <c r="GP311" s="65"/>
      <c r="GQ311" s="65"/>
      <c r="GR311" s="65"/>
      <c r="GS311" s="65"/>
      <c r="GT311" s="65"/>
      <c r="GU311" s="65"/>
      <c r="GV311" s="65"/>
      <c r="GW311" s="65"/>
      <c r="GX311" s="65"/>
      <c r="GY311" s="65"/>
      <c r="GZ311" s="65"/>
      <c r="HA311" s="65"/>
      <c r="HB311" s="65"/>
      <c r="HC311" s="65"/>
      <c r="HD311" s="65"/>
      <c r="HE311" s="65"/>
      <c r="HF311" s="65"/>
      <c r="HG311" s="65"/>
      <c r="HH311" s="65"/>
      <c r="HI311" s="65"/>
      <c r="HJ311" s="65"/>
      <c r="HK311" s="65"/>
      <c r="HL311" s="65"/>
      <c r="HM311" s="65"/>
      <c r="HN311" s="65"/>
      <c r="HO311" s="65"/>
      <c r="HP311" s="65"/>
      <c r="HQ311" s="65"/>
      <c r="HR311" s="65"/>
      <c r="HS311" s="65"/>
      <c r="HT311" s="65"/>
      <c r="HU311" s="65"/>
      <c r="HV311" s="65"/>
      <c r="HW311" s="65"/>
      <c r="HX311" s="65"/>
      <c r="HY311" s="65"/>
      <c r="HZ311" s="65"/>
      <c r="IA311" s="65"/>
      <c r="IB311" s="65"/>
      <c r="IC311" s="65"/>
    </row>
    <row r="312" spans="2:237" s="62" customFormat="1" ht="12">
      <c r="B312" s="63"/>
      <c r="C312" s="64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  <c r="AA312" s="65"/>
      <c r="AB312" s="65"/>
      <c r="AC312" s="65"/>
      <c r="AD312" s="65"/>
      <c r="AE312" s="65"/>
      <c r="AF312" s="65"/>
      <c r="AG312" s="65"/>
      <c r="AH312" s="65"/>
      <c r="AI312" s="65"/>
      <c r="AJ312" s="65"/>
      <c r="AK312" s="65"/>
      <c r="AL312" s="65"/>
      <c r="AM312" s="65"/>
      <c r="AN312" s="65"/>
      <c r="AO312" s="65"/>
      <c r="AP312" s="65"/>
      <c r="AQ312" s="65"/>
      <c r="AR312" s="65"/>
      <c r="AS312" s="65"/>
      <c r="AT312" s="65"/>
      <c r="AU312" s="65"/>
      <c r="AV312" s="65"/>
      <c r="AW312" s="65"/>
      <c r="AX312" s="65"/>
      <c r="AY312" s="65"/>
      <c r="AZ312" s="65"/>
      <c r="BA312" s="65"/>
      <c r="BB312" s="65"/>
      <c r="BC312" s="65"/>
      <c r="BD312" s="65"/>
      <c r="BE312" s="65"/>
      <c r="BF312" s="65"/>
      <c r="BG312" s="65"/>
      <c r="BH312" s="65"/>
      <c r="BI312" s="65"/>
      <c r="BJ312" s="65"/>
      <c r="BK312" s="65"/>
      <c r="BL312" s="65"/>
      <c r="BM312" s="65"/>
      <c r="BN312" s="65"/>
      <c r="BO312" s="65"/>
      <c r="BP312" s="65"/>
      <c r="BQ312" s="65"/>
      <c r="BR312" s="65"/>
      <c r="BS312" s="65"/>
      <c r="BT312" s="65"/>
      <c r="BU312" s="65"/>
      <c r="BV312" s="65"/>
      <c r="BW312" s="65"/>
      <c r="BX312" s="65"/>
      <c r="BY312" s="65"/>
      <c r="BZ312" s="65"/>
      <c r="CA312" s="65"/>
      <c r="CB312" s="65"/>
      <c r="CC312" s="65"/>
      <c r="CD312" s="65"/>
      <c r="CE312" s="65"/>
      <c r="CF312" s="65"/>
      <c r="CG312" s="65"/>
      <c r="CH312" s="65"/>
      <c r="CI312" s="65"/>
      <c r="CJ312" s="65"/>
      <c r="CK312" s="65"/>
      <c r="CL312" s="65"/>
      <c r="CM312" s="65"/>
      <c r="CN312" s="65"/>
      <c r="CO312" s="65"/>
      <c r="CP312" s="65"/>
      <c r="CQ312" s="65"/>
      <c r="CR312" s="65"/>
      <c r="CS312" s="65"/>
      <c r="CT312" s="65"/>
      <c r="CU312" s="65"/>
      <c r="CV312" s="65"/>
      <c r="CW312" s="65"/>
      <c r="CX312" s="65"/>
      <c r="CY312" s="65"/>
      <c r="CZ312" s="65"/>
      <c r="DA312" s="65"/>
      <c r="DB312" s="65"/>
      <c r="DC312" s="65"/>
      <c r="DD312" s="65"/>
      <c r="DE312" s="65"/>
      <c r="DF312" s="65"/>
      <c r="DG312" s="65"/>
      <c r="DH312" s="65"/>
      <c r="DI312" s="65"/>
      <c r="DJ312" s="65"/>
      <c r="DK312" s="65"/>
      <c r="DL312" s="65"/>
      <c r="DM312" s="65"/>
      <c r="DN312" s="65"/>
      <c r="DO312" s="65"/>
      <c r="DP312" s="65"/>
      <c r="DQ312" s="65"/>
      <c r="DR312" s="65"/>
      <c r="DS312" s="65"/>
      <c r="DT312" s="65"/>
      <c r="DU312" s="65"/>
      <c r="DV312" s="65"/>
      <c r="DW312" s="65"/>
      <c r="DX312" s="65"/>
      <c r="DY312" s="65"/>
      <c r="DZ312" s="65"/>
      <c r="EA312" s="65"/>
      <c r="EB312" s="65"/>
      <c r="EC312" s="65"/>
      <c r="ED312" s="65"/>
      <c r="EE312" s="65"/>
      <c r="EF312" s="65"/>
      <c r="EG312" s="65"/>
      <c r="EH312" s="65"/>
      <c r="EI312" s="65"/>
      <c r="EJ312" s="65"/>
      <c r="EK312" s="65"/>
      <c r="EL312" s="65"/>
      <c r="EM312" s="65"/>
      <c r="EN312" s="65"/>
      <c r="EO312" s="65"/>
      <c r="EP312" s="65"/>
      <c r="EQ312" s="65"/>
      <c r="ER312" s="65"/>
      <c r="ES312" s="65"/>
      <c r="ET312" s="65"/>
      <c r="EU312" s="65"/>
      <c r="EV312" s="65"/>
      <c r="EW312" s="65"/>
      <c r="EX312" s="65"/>
      <c r="EY312" s="65"/>
      <c r="EZ312" s="65"/>
      <c r="FA312" s="65"/>
      <c r="FB312" s="65"/>
      <c r="FC312" s="65"/>
      <c r="FD312" s="65"/>
      <c r="FE312" s="65"/>
      <c r="FF312" s="65"/>
      <c r="FG312" s="65"/>
      <c r="FH312" s="65"/>
      <c r="FI312" s="65"/>
      <c r="FJ312" s="65"/>
      <c r="FK312" s="65"/>
      <c r="FL312" s="65"/>
      <c r="FM312" s="65"/>
      <c r="FN312" s="65"/>
      <c r="FO312" s="65"/>
      <c r="FP312" s="65"/>
      <c r="FQ312" s="65"/>
      <c r="FR312" s="65"/>
      <c r="FS312" s="65"/>
      <c r="FT312" s="65"/>
      <c r="FU312" s="65"/>
      <c r="FV312" s="65"/>
      <c r="FW312" s="65"/>
      <c r="FX312" s="65"/>
      <c r="FY312" s="65"/>
      <c r="FZ312" s="65"/>
      <c r="GA312" s="65"/>
      <c r="GB312" s="65"/>
      <c r="GC312" s="65"/>
      <c r="GD312" s="65"/>
      <c r="GE312" s="65"/>
      <c r="GF312" s="65"/>
      <c r="GG312" s="65"/>
      <c r="GH312" s="65"/>
      <c r="GI312" s="65"/>
      <c r="GJ312" s="65"/>
      <c r="GK312" s="65"/>
      <c r="GL312" s="65"/>
      <c r="GM312" s="65"/>
      <c r="GN312" s="65"/>
      <c r="GO312" s="65"/>
      <c r="GP312" s="65"/>
      <c r="GQ312" s="65"/>
      <c r="GR312" s="65"/>
      <c r="GS312" s="65"/>
      <c r="GT312" s="65"/>
      <c r="GU312" s="65"/>
      <c r="GV312" s="65"/>
      <c r="GW312" s="65"/>
      <c r="GX312" s="65"/>
      <c r="GY312" s="65"/>
      <c r="GZ312" s="65"/>
      <c r="HA312" s="65"/>
      <c r="HB312" s="65"/>
      <c r="HC312" s="65"/>
      <c r="HD312" s="65"/>
      <c r="HE312" s="65"/>
      <c r="HF312" s="65"/>
      <c r="HG312" s="65"/>
      <c r="HH312" s="65"/>
      <c r="HI312" s="65"/>
      <c r="HJ312" s="65"/>
      <c r="HK312" s="65"/>
      <c r="HL312" s="65"/>
      <c r="HM312" s="65"/>
      <c r="HN312" s="65"/>
      <c r="HO312" s="65"/>
      <c r="HP312" s="65"/>
      <c r="HQ312" s="65"/>
      <c r="HR312" s="65"/>
      <c r="HS312" s="65"/>
      <c r="HT312" s="65"/>
      <c r="HU312" s="65"/>
      <c r="HV312" s="65"/>
      <c r="HW312" s="65"/>
      <c r="HX312" s="65"/>
      <c r="HY312" s="65"/>
      <c r="HZ312" s="65"/>
      <c r="IA312" s="65"/>
      <c r="IB312" s="65"/>
      <c r="IC312" s="65"/>
    </row>
    <row r="313" spans="2:237" s="62" customFormat="1" ht="12">
      <c r="B313" s="63"/>
      <c r="C313" s="64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  <c r="AA313" s="65"/>
      <c r="AB313" s="65"/>
      <c r="AC313" s="65"/>
      <c r="AD313" s="65"/>
      <c r="AE313" s="65"/>
      <c r="AF313" s="65"/>
      <c r="AG313" s="65"/>
      <c r="AH313" s="65"/>
      <c r="AI313" s="65"/>
      <c r="AJ313" s="65"/>
      <c r="AK313" s="65"/>
      <c r="AL313" s="65"/>
      <c r="AM313" s="65"/>
      <c r="AN313" s="65"/>
      <c r="AO313" s="65"/>
      <c r="AP313" s="65"/>
      <c r="AQ313" s="65"/>
      <c r="AR313" s="65"/>
      <c r="AS313" s="65"/>
      <c r="AT313" s="65"/>
      <c r="AU313" s="65"/>
      <c r="AV313" s="65"/>
      <c r="AW313" s="65"/>
      <c r="AX313" s="65"/>
      <c r="AY313" s="65"/>
      <c r="AZ313" s="65"/>
      <c r="BA313" s="65"/>
      <c r="BB313" s="65"/>
      <c r="BC313" s="65"/>
      <c r="BD313" s="65"/>
      <c r="BE313" s="65"/>
      <c r="BF313" s="65"/>
      <c r="BG313" s="65"/>
      <c r="BH313" s="65"/>
      <c r="BI313" s="65"/>
      <c r="BJ313" s="65"/>
      <c r="BK313" s="65"/>
      <c r="BL313" s="65"/>
      <c r="BM313" s="65"/>
      <c r="BN313" s="65"/>
      <c r="BO313" s="65"/>
      <c r="BP313" s="65"/>
      <c r="BQ313" s="65"/>
      <c r="BR313" s="65"/>
      <c r="BS313" s="65"/>
      <c r="BT313" s="65"/>
      <c r="BU313" s="65"/>
      <c r="BV313" s="65"/>
      <c r="BW313" s="65"/>
      <c r="BX313" s="65"/>
      <c r="BY313" s="65"/>
      <c r="BZ313" s="65"/>
      <c r="CA313" s="65"/>
      <c r="CB313" s="65"/>
      <c r="CC313" s="65"/>
      <c r="CD313" s="65"/>
      <c r="CE313" s="65"/>
      <c r="CF313" s="65"/>
      <c r="CG313" s="65"/>
      <c r="CH313" s="65"/>
      <c r="CI313" s="65"/>
      <c r="CJ313" s="65"/>
      <c r="CK313" s="65"/>
      <c r="CL313" s="65"/>
      <c r="CM313" s="65"/>
      <c r="CN313" s="65"/>
      <c r="CO313" s="65"/>
      <c r="CP313" s="65"/>
      <c r="CQ313" s="65"/>
      <c r="CR313" s="65"/>
      <c r="CS313" s="65"/>
      <c r="CT313" s="65"/>
      <c r="CU313" s="65"/>
      <c r="CV313" s="65"/>
      <c r="CW313" s="65"/>
      <c r="CX313" s="65"/>
      <c r="CY313" s="65"/>
      <c r="CZ313" s="65"/>
      <c r="DA313" s="65"/>
      <c r="DB313" s="65"/>
      <c r="DC313" s="65"/>
      <c r="DD313" s="65"/>
      <c r="DE313" s="65"/>
      <c r="DF313" s="65"/>
      <c r="DG313" s="65"/>
      <c r="DH313" s="65"/>
      <c r="DI313" s="65"/>
      <c r="DJ313" s="65"/>
      <c r="DK313" s="65"/>
      <c r="DL313" s="65"/>
      <c r="DM313" s="65"/>
      <c r="DN313" s="65"/>
      <c r="DO313" s="65"/>
      <c r="DP313" s="65"/>
      <c r="DQ313" s="65"/>
      <c r="DR313" s="65"/>
      <c r="DS313" s="65"/>
      <c r="DT313" s="65"/>
      <c r="DU313" s="65"/>
      <c r="DV313" s="65"/>
      <c r="DW313" s="65"/>
      <c r="DX313" s="65"/>
      <c r="DY313" s="65"/>
      <c r="DZ313" s="65"/>
      <c r="EA313" s="65"/>
      <c r="EB313" s="65"/>
      <c r="EC313" s="65"/>
      <c r="ED313" s="65"/>
      <c r="EE313" s="65"/>
      <c r="EF313" s="65"/>
      <c r="EG313" s="65"/>
      <c r="EH313" s="65"/>
      <c r="EI313" s="65"/>
      <c r="EJ313" s="65"/>
      <c r="EK313" s="65"/>
      <c r="EL313" s="65"/>
      <c r="EM313" s="65"/>
      <c r="EN313" s="65"/>
      <c r="EO313" s="65"/>
      <c r="EP313" s="65"/>
      <c r="EQ313" s="65"/>
      <c r="ER313" s="65"/>
      <c r="ES313" s="65"/>
      <c r="ET313" s="65"/>
      <c r="EU313" s="65"/>
      <c r="EV313" s="65"/>
      <c r="EW313" s="65"/>
      <c r="EX313" s="65"/>
      <c r="EY313" s="65"/>
      <c r="EZ313" s="65"/>
      <c r="FA313" s="65"/>
      <c r="FB313" s="65"/>
      <c r="FC313" s="65"/>
      <c r="FD313" s="65"/>
      <c r="FE313" s="65"/>
      <c r="FF313" s="65"/>
      <c r="FG313" s="65"/>
      <c r="FH313" s="65"/>
      <c r="FI313" s="65"/>
      <c r="FJ313" s="65"/>
      <c r="FK313" s="65"/>
      <c r="FL313" s="65"/>
      <c r="FM313" s="65"/>
      <c r="FN313" s="65"/>
      <c r="FO313" s="65"/>
      <c r="FP313" s="65"/>
      <c r="FQ313" s="65"/>
      <c r="FR313" s="65"/>
      <c r="FS313" s="65"/>
      <c r="FT313" s="65"/>
      <c r="FU313" s="65"/>
      <c r="FV313" s="65"/>
      <c r="FW313" s="65"/>
      <c r="FX313" s="65"/>
      <c r="FY313" s="65"/>
      <c r="FZ313" s="65"/>
      <c r="GA313" s="65"/>
      <c r="GB313" s="65"/>
      <c r="GC313" s="65"/>
      <c r="GD313" s="65"/>
      <c r="GE313" s="65"/>
      <c r="GF313" s="65"/>
      <c r="GG313" s="65"/>
      <c r="GH313" s="65"/>
      <c r="GI313" s="65"/>
      <c r="GJ313" s="65"/>
      <c r="GK313" s="65"/>
      <c r="GL313" s="65"/>
      <c r="GM313" s="65"/>
      <c r="GN313" s="65"/>
      <c r="GO313" s="65"/>
      <c r="GP313" s="65"/>
      <c r="GQ313" s="65"/>
      <c r="GR313" s="65"/>
      <c r="GS313" s="65"/>
      <c r="GT313" s="65"/>
      <c r="GU313" s="65"/>
      <c r="GV313" s="65"/>
      <c r="GW313" s="65"/>
      <c r="GX313" s="65"/>
      <c r="GY313" s="65"/>
      <c r="GZ313" s="65"/>
      <c r="HA313" s="65"/>
      <c r="HB313" s="65"/>
      <c r="HC313" s="65"/>
      <c r="HD313" s="65"/>
      <c r="HE313" s="65"/>
      <c r="HF313" s="65"/>
      <c r="HG313" s="65"/>
      <c r="HH313" s="65"/>
      <c r="HI313" s="65"/>
      <c r="HJ313" s="65"/>
      <c r="HK313" s="65"/>
      <c r="HL313" s="65"/>
      <c r="HM313" s="65"/>
      <c r="HN313" s="65"/>
      <c r="HO313" s="65"/>
      <c r="HP313" s="65"/>
      <c r="HQ313" s="65"/>
      <c r="HR313" s="65"/>
      <c r="HS313" s="65"/>
      <c r="HT313" s="65"/>
      <c r="HU313" s="65"/>
      <c r="HV313" s="65"/>
      <c r="HW313" s="65"/>
      <c r="HX313" s="65"/>
      <c r="HY313" s="65"/>
      <c r="HZ313" s="65"/>
      <c r="IA313" s="65"/>
      <c r="IB313" s="65"/>
      <c r="IC313" s="65"/>
    </row>
    <row r="314" spans="2:237" s="62" customFormat="1" ht="12">
      <c r="B314" s="63"/>
      <c r="C314" s="64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  <c r="AA314" s="65"/>
      <c r="AB314" s="65"/>
      <c r="AC314" s="65"/>
      <c r="AD314" s="65"/>
      <c r="AE314" s="65"/>
      <c r="AF314" s="65"/>
      <c r="AG314" s="65"/>
      <c r="AH314" s="65"/>
      <c r="AI314" s="65"/>
      <c r="AJ314" s="65"/>
      <c r="AK314" s="65"/>
      <c r="AL314" s="65"/>
      <c r="AM314" s="65"/>
      <c r="AN314" s="65"/>
      <c r="AO314" s="65"/>
      <c r="AP314" s="65"/>
      <c r="AQ314" s="65"/>
      <c r="AR314" s="65"/>
      <c r="AS314" s="65"/>
      <c r="AT314" s="65"/>
      <c r="AU314" s="65"/>
      <c r="AV314" s="65"/>
      <c r="AW314" s="65"/>
      <c r="AX314" s="65"/>
      <c r="AY314" s="65"/>
      <c r="AZ314" s="65"/>
      <c r="BA314" s="65"/>
      <c r="BB314" s="65"/>
      <c r="BC314" s="65"/>
      <c r="BD314" s="65"/>
      <c r="BE314" s="65"/>
      <c r="BF314" s="65"/>
      <c r="BG314" s="65"/>
      <c r="BH314" s="65"/>
      <c r="BI314" s="65"/>
      <c r="BJ314" s="65"/>
      <c r="BK314" s="65"/>
      <c r="BL314" s="65"/>
      <c r="BM314" s="65"/>
      <c r="BN314" s="65"/>
      <c r="BO314" s="65"/>
      <c r="BP314" s="65"/>
      <c r="BQ314" s="65"/>
      <c r="BR314" s="65"/>
      <c r="BS314" s="65"/>
      <c r="BT314" s="65"/>
      <c r="BU314" s="65"/>
      <c r="BV314" s="65"/>
      <c r="BW314" s="65"/>
      <c r="BX314" s="65"/>
      <c r="BY314" s="65"/>
      <c r="BZ314" s="65"/>
      <c r="CA314" s="65"/>
      <c r="CB314" s="65"/>
      <c r="CC314" s="65"/>
      <c r="CD314" s="65"/>
      <c r="CE314" s="65"/>
      <c r="CF314" s="65"/>
      <c r="CG314" s="65"/>
      <c r="CH314" s="65"/>
      <c r="CI314" s="65"/>
      <c r="CJ314" s="65"/>
      <c r="CK314" s="65"/>
      <c r="CL314" s="65"/>
      <c r="CM314" s="65"/>
      <c r="CN314" s="65"/>
      <c r="CO314" s="65"/>
      <c r="CP314" s="65"/>
      <c r="CQ314" s="65"/>
      <c r="CR314" s="65"/>
      <c r="CS314" s="65"/>
      <c r="CT314" s="65"/>
      <c r="CU314" s="65"/>
      <c r="CV314" s="65"/>
      <c r="CW314" s="65"/>
      <c r="CX314" s="65"/>
      <c r="CY314" s="65"/>
      <c r="CZ314" s="65"/>
      <c r="DA314" s="65"/>
      <c r="DB314" s="65"/>
      <c r="DC314" s="65"/>
      <c r="DD314" s="65"/>
      <c r="DE314" s="65"/>
      <c r="DF314" s="65"/>
      <c r="DG314" s="65"/>
      <c r="DH314" s="65"/>
      <c r="DI314" s="65"/>
      <c r="DJ314" s="65"/>
      <c r="DK314" s="65"/>
      <c r="DL314" s="65"/>
      <c r="DM314" s="65"/>
      <c r="DN314" s="65"/>
      <c r="DO314" s="65"/>
      <c r="DP314" s="65"/>
      <c r="DQ314" s="65"/>
      <c r="DR314" s="65"/>
      <c r="DS314" s="65"/>
      <c r="DT314" s="65"/>
      <c r="DU314" s="65"/>
      <c r="DV314" s="65"/>
      <c r="DW314" s="65"/>
      <c r="DX314" s="65"/>
      <c r="DY314" s="65"/>
      <c r="DZ314" s="65"/>
      <c r="EA314" s="65"/>
      <c r="EB314" s="65"/>
      <c r="EC314" s="65"/>
      <c r="ED314" s="65"/>
      <c r="EE314" s="65"/>
      <c r="EF314" s="65"/>
      <c r="EG314" s="65"/>
      <c r="EH314" s="65"/>
      <c r="EI314" s="65"/>
      <c r="EJ314" s="65"/>
      <c r="EK314" s="65"/>
      <c r="EL314" s="65"/>
      <c r="EM314" s="65"/>
      <c r="EN314" s="65"/>
      <c r="EO314" s="65"/>
      <c r="EP314" s="65"/>
      <c r="EQ314" s="65"/>
      <c r="ER314" s="65"/>
      <c r="ES314" s="65"/>
      <c r="ET314" s="65"/>
      <c r="EU314" s="65"/>
      <c r="EV314" s="65"/>
      <c r="EW314" s="65"/>
      <c r="EX314" s="65"/>
      <c r="EY314" s="65"/>
      <c r="EZ314" s="65"/>
      <c r="FA314" s="65"/>
      <c r="FB314" s="65"/>
      <c r="FC314" s="65"/>
      <c r="FD314" s="65"/>
      <c r="FE314" s="65"/>
      <c r="FF314" s="65"/>
      <c r="FG314" s="65"/>
      <c r="FH314" s="65"/>
      <c r="FI314" s="65"/>
      <c r="FJ314" s="65"/>
      <c r="FK314" s="65"/>
      <c r="FL314" s="65"/>
      <c r="FM314" s="65"/>
      <c r="FN314" s="65"/>
      <c r="FO314" s="65"/>
      <c r="FP314" s="65"/>
      <c r="FQ314" s="65"/>
      <c r="FR314" s="65"/>
      <c r="FS314" s="65"/>
      <c r="FT314" s="65"/>
      <c r="FU314" s="65"/>
      <c r="FV314" s="65"/>
      <c r="FW314" s="65"/>
      <c r="FX314" s="65"/>
      <c r="FY314" s="65"/>
      <c r="FZ314" s="65"/>
      <c r="GA314" s="65"/>
      <c r="GB314" s="65"/>
      <c r="GC314" s="65"/>
      <c r="GD314" s="65"/>
      <c r="GE314" s="65"/>
      <c r="GF314" s="65"/>
      <c r="GG314" s="65"/>
      <c r="GH314" s="65"/>
      <c r="GI314" s="65"/>
      <c r="GJ314" s="65"/>
      <c r="GK314" s="65"/>
      <c r="GL314" s="65"/>
      <c r="GM314" s="65"/>
      <c r="GN314" s="65"/>
      <c r="GO314" s="65"/>
      <c r="GP314" s="65"/>
      <c r="GQ314" s="65"/>
      <c r="GR314" s="65"/>
      <c r="GS314" s="65"/>
      <c r="GT314" s="65"/>
      <c r="GU314" s="65"/>
      <c r="GV314" s="65"/>
      <c r="GW314" s="65"/>
      <c r="GX314" s="65"/>
      <c r="GY314" s="65"/>
      <c r="GZ314" s="65"/>
      <c r="HA314" s="65"/>
      <c r="HB314" s="65"/>
      <c r="HC314" s="65"/>
      <c r="HD314" s="65"/>
      <c r="HE314" s="65"/>
      <c r="HF314" s="65"/>
      <c r="HG314" s="65"/>
      <c r="HH314" s="65"/>
      <c r="HI314" s="65"/>
      <c r="HJ314" s="65"/>
      <c r="HK314" s="65"/>
      <c r="HL314" s="65"/>
      <c r="HM314" s="65"/>
      <c r="HN314" s="65"/>
      <c r="HO314" s="65"/>
      <c r="HP314" s="65"/>
      <c r="HQ314" s="65"/>
      <c r="HR314" s="65"/>
      <c r="HS314" s="65"/>
      <c r="HT314" s="65"/>
      <c r="HU314" s="65"/>
      <c r="HV314" s="65"/>
      <c r="HW314" s="65"/>
      <c r="HX314" s="65"/>
      <c r="HY314" s="65"/>
      <c r="HZ314" s="65"/>
      <c r="IA314" s="65"/>
      <c r="IB314" s="65"/>
      <c r="IC314" s="65"/>
    </row>
    <row r="315" spans="2:237" s="62" customFormat="1" ht="12">
      <c r="B315" s="63"/>
      <c r="C315" s="64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  <c r="AA315" s="65"/>
      <c r="AB315" s="65"/>
      <c r="AC315" s="65"/>
      <c r="AD315" s="65"/>
      <c r="AE315" s="65"/>
      <c r="AF315" s="65"/>
      <c r="AG315" s="65"/>
      <c r="AH315" s="65"/>
      <c r="AI315" s="65"/>
      <c r="AJ315" s="65"/>
      <c r="AK315" s="65"/>
      <c r="AL315" s="65"/>
      <c r="AM315" s="65"/>
      <c r="AN315" s="65"/>
      <c r="AO315" s="65"/>
      <c r="AP315" s="65"/>
      <c r="AQ315" s="65"/>
      <c r="AR315" s="65"/>
      <c r="AS315" s="65"/>
      <c r="AT315" s="65"/>
      <c r="AU315" s="65"/>
      <c r="AV315" s="65"/>
      <c r="AW315" s="65"/>
      <c r="AX315" s="65"/>
      <c r="AY315" s="65"/>
      <c r="AZ315" s="65"/>
      <c r="BA315" s="65"/>
      <c r="BB315" s="65"/>
      <c r="BC315" s="65"/>
      <c r="BD315" s="65"/>
      <c r="BE315" s="65"/>
      <c r="BF315" s="65"/>
      <c r="BG315" s="65"/>
      <c r="BH315" s="65"/>
      <c r="BI315" s="65"/>
      <c r="BJ315" s="65"/>
      <c r="BK315" s="65"/>
      <c r="BL315" s="65"/>
      <c r="BM315" s="65"/>
      <c r="BN315" s="65"/>
      <c r="BO315" s="65"/>
      <c r="BP315" s="65"/>
      <c r="BQ315" s="65"/>
      <c r="BR315" s="65"/>
      <c r="BS315" s="65"/>
      <c r="BT315" s="65"/>
      <c r="BU315" s="65"/>
      <c r="BV315" s="65"/>
      <c r="BW315" s="65"/>
      <c r="BX315" s="65"/>
      <c r="BY315" s="65"/>
      <c r="BZ315" s="65"/>
      <c r="CA315" s="65"/>
      <c r="CB315" s="65"/>
      <c r="CC315" s="65"/>
      <c r="CD315" s="65"/>
      <c r="CE315" s="65"/>
      <c r="CF315" s="65"/>
      <c r="CG315" s="65"/>
      <c r="CH315" s="65"/>
      <c r="CI315" s="65"/>
      <c r="CJ315" s="65"/>
      <c r="CK315" s="65"/>
      <c r="CL315" s="65"/>
      <c r="CM315" s="65"/>
      <c r="CN315" s="65"/>
      <c r="CO315" s="65"/>
      <c r="CP315" s="65"/>
      <c r="CQ315" s="65"/>
      <c r="CR315" s="65"/>
      <c r="CS315" s="65"/>
      <c r="CT315" s="65"/>
      <c r="CU315" s="65"/>
      <c r="CV315" s="65"/>
      <c r="CW315" s="65"/>
      <c r="CX315" s="65"/>
      <c r="CY315" s="65"/>
      <c r="CZ315" s="65"/>
      <c r="DA315" s="65"/>
      <c r="DB315" s="65"/>
      <c r="DC315" s="65"/>
      <c r="DD315" s="65"/>
      <c r="DE315" s="65"/>
      <c r="DF315" s="65"/>
      <c r="DG315" s="65"/>
      <c r="DH315" s="65"/>
      <c r="DI315" s="65"/>
      <c r="DJ315" s="65"/>
      <c r="DK315" s="65"/>
      <c r="DL315" s="65"/>
      <c r="DM315" s="65"/>
      <c r="DN315" s="65"/>
      <c r="DO315" s="65"/>
      <c r="DP315" s="65"/>
      <c r="DQ315" s="65"/>
      <c r="DR315" s="65"/>
      <c r="DS315" s="65"/>
      <c r="DT315" s="65"/>
      <c r="DU315" s="65"/>
      <c r="DV315" s="65"/>
      <c r="DW315" s="65"/>
      <c r="DX315" s="65"/>
      <c r="DY315" s="65"/>
      <c r="DZ315" s="65"/>
      <c r="EA315" s="65"/>
      <c r="EB315" s="65"/>
      <c r="EC315" s="65"/>
      <c r="ED315" s="65"/>
      <c r="EE315" s="65"/>
      <c r="EF315" s="65"/>
      <c r="EG315" s="65"/>
      <c r="EH315" s="65"/>
      <c r="EI315" s="65"/>
      <c r="EJ315" s="65"/>
      <c r="EK315" s="65"/>
      <c r="EL315" s="65"/>
      <c r="EM315" s="65"/>
      <c r="EN315" s="65"/>
      <c r="EO315" s="65"/>
      <c r="EP315" s="65"/>
      <c r="EQ315" s="65"/>
      <c r="ER315" s="65"/>
      <c r="ES315" s="65"/>
      <c r="ET315" s="65"/>
      <c r="EU315" s="65"/>
      <c r="EV315" s="65"/>
      <c r="EW315" s="65"/>
      <c r="EX315" s="65"/>
      <c r="EY315" s="65"/>
      <c r="EZ315" s="65"/>
      <c r="FA315" s="65"/>
      <c r="FB315" s="65"/>
      <c r="FC315" s="65"/>
      <c r="FD315" s="65"/>
      <c r="FE315" s="65"/>
      <c r="FF315" s="65"/>
      <c r="FG315" s="65"/>
      <c r="FH315" s="65"/>
      <c r="FI315" s="65"/>
      <c r="FJ315" s="65"/>
      <c r="FK315" s="65"/>
      <c r="FL315" s="65"/>
      <c r="FM315" s="65"/>
      <c r="FN315" s="65"/>
      <c r="FO315" s="65"/>
      <c r="FP315" s="65"/>
      <c r="FQ315" s="65"/>
      <c r="FR315" s="65"/>
      <c r="FS315" s="65"/>
      <c r="FT315" s="65"/>
      <c r="FU315" s="65"/>
      <c r="FV315" s="65"/>
      <c r="FW315" s="65"/>
      <c r="FX315" s="65"/>
      <c r="FY315" s="65"/>
      <c r="FZ315" s="65"/>
      <c r="GA315" s="65"/>
      <c r="GB315" s="65"/>
      <c r="GC315" s="65"/>
      <c r="GD315" s="65"/>
      <c r="GE315" s="65"/>
      <c r="GF315" s="65"/>
      <c r="GG315" s="65"/>
      <c r="GH315" s="65"/>
      <c r="GI315" s="65"/>
      <c r="GJ315" s="65"/>
      <c r="GK315" s="65"/>
      <c r="GL315" s="65"/>
      <c r="GM315" s="65"/>
      <c r="GN315" s="65"/>
      <c r="GO315" s="65"/>
      <c r="GP315" s="65"/>
      <c r="GQ315" s="65"/>
      <c r="GR315" s="65"/>
      <c r="GS315" s="65"/>
      <c r="GT315" s="65"/>
      <c r="GU315" s="65"/>
      <c r="GV315" s="65"/>
      <c r="GW315" s="65"/>
      <c r="GX315" s="65"/>
      <c r="GY315" s="65"/>
      <c r="GZ315" s="65"/>
      <c r="HA315" s="65"/>
      <c r="HB315" s="65"/>
      <c r="HC315" s="65"/>
      <c r="HD315" s="65"/>
      <c r="HE315" s="65"/>
      <c r="HF315" s="65"/>
      <c r="HG315" s="65"/>
      <c r="HH315" s="65"/>
      <c r="HI315" s="65"/>
      <c r="HJ315" s="65"/>
      <c r="HK315" s="65"/>
      <c r="HL315" s="65"/>
      <c r="HM315" s="65"/>
      <c r="HN315" s="65"/>
      <c r="HO315" s="65"/>
      <c r="HP315" s="65"/>
      <c r="HQ315" s="65"/>
      <c r="HR315" s="65"/>
      <c r="HS315" s="65"/>
      <c r="HT315" s="65"/>
      <c r="HU315" s="65"/>
      <c r="HV315" s="65"/>
      <c r="HW315" s="65"/>
      <c r="HX315" s="65"/>
      <c r="HY315" s="65"/>
      <c r="HZ315" s="65"/>
      <c r="IA315" s="65"/>
      <c r="IB315" s="65"/>
      <c r="IC315" s="65"/>
    </row>
    <row r="316" spans="2:237" s="62" customFormat="1" ht="12">
      <c r="B316" s="63"/>
      <c r="C316" s="64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  <c r="AF316" s="65"/>
      <c r="AG316" s="65"/>
      <c r="AH316" s="65"/>
      <c r="AI316" s="65"/>
      <c r="AJ316" s="65"/>
      <c r="AK316" s="65"/>
      <c r="AL316" s="65"/>
      <c r="AM316" s="65"/>
      <c r="AN316" s="65"/>
      <c r="AO316" s="65"/>
      <c r="AP316" s="65"/>
      <c r="AQ316" s="65"/>
      <c r="AR316" s="65"/>
      <c r="AS316" s="65"/>
      <c r="AT316" s="65"/>
      <c r="AU316" s="65"/>
      <c r="AV316" s="65"/>
      <c r="AW316" s="65"/>
      <c r="AX316" s="65"/>
      <c r="AY316" s="65"/>
      <c r="AZ316" s="65"/>
      <c r="BA316" s="65"/>
      <c r="BB316" s="65"/>
      <c r="BC316" s="65"/>
      <c r="BD316" s="65"/>
      <c r="BE316" s="65"/>
      <c r="BF316" s="65"/>
      <c r="BG316" s="65"/>
      <c r="BH316" s="65"/>
      <c r="BI316" s="65"/>
      <c r="BJ316" s="65"/>
      <c r="BK316" s="65"/>
      <c r="BL316" s="65"/>
      <c r="BM316" s="65"/>
      <c r="BN316" s="65"/>
      <c r="BO316" s="65"/>
      <c r="BP316" s="65"/>
      <c r="BQ316" s="65"/>
      <c r="BR316" s="65"/>
      <c r="BS316" s="65"/>
      <c r="BT316" s="65"/>
      <c r="BU316" s="65"/>
      <c r="BV316" s="65"/>
      <c r="BW316" s="65"/>
      <c r="BX316" s="65"/>
      <c r="BY316" s="65"/>
      <c r="BZ316" s="65"/>
      <c r="CA316" s="65"/>
      <c r="CB316" s="65"/>
      <c r="CC316" s="65"/>
      <c r="CD316" s="65"/>
      <c r="CE316" s="65"/>
      <c r="CF316" s="65"/>
      <c r="CG316" s="65"/>
      <c r="CH316" s="65"/>
      <c r="CI316" s="65"/>
      <c r="CJ316" s="65"/>
      <c r="CK316" s="65"/>
      <c r="CL316" s="65"/>
      <c r="CM316" s="65"/>
      <c r="CN316" s="65"/>
      <c r="CO316" s="65"/>
      <c r="CP316" s="65"/>
      <c r="CQ316" s="65"/>
      <c r="CR316" s="65"/>
      <c r="CS316" s="65"/>
      <c r="CT316" s="65"/>
      <c r="CU316" s="65"/>
      <c r="CV316" s="65"/>
      <c r="CW316" s="65"/>
      <c r="CX316" s="65"/>
      <c r="CY316" s="65"/>
      <c r="CZ316" s="65"/>
      <c r="DA316" s="65"/>
      <c r="DB316" s="65"/>
      <c r="DC316" s="65"/>
      <c r="DD316" s="65"/>
      <c r="DE316" s="65"/>
      <c r="DF316" s="65"/>
      <c r="DG316" s="65"/>
      <c r="DH316" s="65"/>
      <c r="DI316" s="65"/>
      <c r="DJ316" s="65"/>
      <c r="DK316" s="65"/>
      <c r="DL316" s="65"/>
      <c r="DM316" s="65"/>
      <c r="DN316" s="65"/>
      <c r="DO316" s="65"/>
      <c r="DP316" s="65"/>
      <c r="DQ316" s="65"/>
      <c r="DR316" s="65"/>
      <c r="DS316" s="65"/>
      <c r="DT316" s="65"/>
      <c r="DU316" s="65"/>
      <c r="DV316" s="65"/>
      <c r="DW316" s="65"/>
      <c r="DX316" s="65"/>
      <c r="DY316" s="65"/>
      <c r="DZ316" s="65"/>
      <c r="EA316" s="65"/>
      <c r="EB316" s="65"/>
      <c r="EC316" s="65"/>
      <c r="ED316" s="65"/>
      <c r="EE316" s="65"/>
      <c r="EF316" s="65"/>
      <c r="EG316" s="65"/>
      <c r="EH316" s="65"/>
      <c r="EI316" s="65"/>
      <c r="EJ316" s="65"/>
      <c r="EK316" s="65"/>
      <c r="EL316" s="65"/>
      <c r="EM316" s="65"/>
      <c r="EN316" s="65"/>
      <c r="EO316" s="65"/>
      <c r="EP316" s="65"/>
      <c r="EQ316" s="65"/>
      <c r="ER316" s="65"/>
      <c r="ES316" s="65"/>
      <c r="ET316" s="65"/>
      <c r="EU316" s="65"/>
      <c r="EV316" s="65"/>
      <c r="EW316" s="65"/>
      <c r="EX316" s="65"/>
      <c r="EY316" s="65"/>
      <c r="EZ316" s="65"/>
      <c r="FA316" s="65"/>
      <c r="FB316" s="65"/>
      <c r="FC316" s="65"/>
      <c r="FD316" s="65"/>
      <c r="FE316" s="65"/>
      <c r="FF316" s="65"/>
      <c r="FG316" s="65"/>
      <c r="FH316" s="65"/>
      <c r="FI316" s="65"/>
      <c r="FJ316" s="65"/>
      <c r="FK316" s="65"/>
      <c r="FL316" s="65"/>
      <c r="FM316" s="65"/>
      <c r="FN316" s="65"/>
      <c r="FO316" s="65"/>
      <c r="FP316" s="65"/>
      <c r="FQ316" s="65"/>
      <c r="FR316" s="65"/>
      <c r="FS316" s="65"/>
      <c r="FT316" s="65"/>
      <c r="FU316" s="65"/>
      <c r="FV316" s="65"/>
      <c r="FW316" s="65"/>
      <c r="FX316" s="65"/>
      <c r="FY316" s="65"/>
      <c r="FZ316" s="65"/>
      <c r="GA316" s="65"/>
      <c r="GB316" s="65"/>
      <c r="GC316" s="65"/>
      <c r="GD316" s="65"/>
      <c r="GE316" s="65"/>
      <c r="GF316" s="65"/>
      <c r="GG316" s="65"/>
      <c r="GH316" s="65"/>
      <c r="GI316" s="65"/>
      <c r="GJ316" s="65"/>
      <c r="GK316" s="65"/>
      <c r="GL316" s="65"/>
      <c r="GM316" s="65"/>
      <c r="GN316" s="65"/>
      <c r="GO316" s="65"/>
      <c r="GP316" s="65"/>
      <c r="GQ316" s="65"/>
      <c r="GR316" s="65"/>
      <c r="GS316" s="65"/>
      <c r="GT316" s="65"/>
      <c r="GU316" s="65"/>
      <c r="GV316" s="65"/>
      <c r="GW316" s="65"/>
      <c r="GX316" s="65"/>
      <c r="GY316" s="65"/>
      <c r="GZ316" s="65"/>
      <c r="HA316" s="65"/>
      <c r="HB316" s="65"/>
      <c r="HC316" s="65"/>
      <c r="HD316" s="65"/>
      <c r="HE316" s="65"/>
      <c r="HF316" s="65"/>
      <c r="HG316" s="65"/>
      <c r="HH316" s="65"/>
      <c r="HI316" s="65"/>
      <c r="HJ316" s="65"/>
      <c r="HK316" s="65"/>
      <c r="HL316" s="65"/>
      <c r="HM316" s="65"/>
      <c r="HN316" s="65"/>
      <c r="HO316" s="65"/>
      <c r="HP316" s="65"/>
      <c r="HQ316" s="65"/>
      <c r="HR316" s="65"/>
      <c r="HS316" s="65"/>
      <c r="HT316" s="65"/>
      <c r="HU316" s="65"/>
      <c r="HV316" s="65"/>
      <c r="HW316" s="65"/>
      <c r="HX316" s="65"/>
      <c r="HY316" s="65"/>
      <c r="HZ316" s="65"/>
      <c r="IA316" s="65"/>
      <c r="IB316" s="65"/>
      <c r="IC316" s="65"/>
    </row>
    <row r="317" spans="2:237" s="62" customFormat="1" ht="12">
      <c r="B317" s="63"/>
      <c r="C317" s="64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  <c r="AF317" s="65"/>
      <c r="AG317" s="65"/>
      <c r="AH317" s="65"/>
      <c r="AI317" s="65"/>
      <c r="AJ317" s="65"/>
      <c r="AK317" s="65"/>
      <c r="AL317" s="65"/>
      <c r="AM317" s="65"/>
      <c r="AN317" s="65"/>
      <c r="AO317" s="65"/>
      <c r="AP317" s="65"/>
      <c r="AQ317" s="65"/>
      <c r="AR317" s="65"/>
      <c r="AS317" s="65"/>
      <c r="AT317" s="65"/>
      <c r="AU317" s="65"/>
      <c r="AV317" s="65"/>
      <c r="AW317" s="65"/>
      <c r="AX317" s="65"/>
      <c r="AY317" s="65"/>
      <c r="AZ317" s="65"/>
      <c r="BA317" s="65"/>
      <c r="BB317" s="65"/>
      <c r="BC317" s="65"/>
      <c r="BD317" s="65"/>
      <c r="BE317" s="65"/>
      <c r="BF317" s="65"/>
      <c r="BG317" s="65"/>
      <c r="BH317" s="65"/>
      <c r="BI317" s="65"/>
      <c r="BJ317" s="65"/>
      <c r="BK317" s="65"/>
      <c r="BL317" s="65"/>
      <c r="BM317" s="65"/>
      <c r="BN317" s="65"/>
      <c r="BO317" s="65"/>
      <c r="BP317" s="65"/>
      <c r="BQ317" s="65"/>
      <c r="BR317" s="65"/>
      <c r="BS317" s="65"/>
      <c r="BT317" s="65"/>
      <c r="BU317" s="65"/>
      <c r="BV317" s="65"/>
      <c r="BW317" s="65"/>
      <c r="BX317" s="65"/>
      <c r="BY317" s="65"/>
      <c r="BZ317" s="65"/>
      <c r="CA317" s="65"/>
      <c r="CB317" s="65"/>
      <c r="CC317" s="65"/>
      <c r="CD317" s="65"/>
      <c r="CE317" s="65"/>
      <c r="CF317" s="65"/>
      <c r="CG317" s="65"/>
      <c r="CH317" s="65"/>
      <c r="CI317" s="65"/>
      <c r="CJ317" s="65"/>
      <c r="CK317" s="65"/>
      <c r="CL317" s="65"/>
      <c r="CM317" s="65"/>
      <c r="CN317" s="65"/>
      <c r="CO317" s="65"/>
      <c r="CP317" s="65"/>
      <c r="CQ317" s="65"/>
      <c r="CR317" s="65"/>
      <c r="CS317" s="65"/>
      <c r="CT317" s="65"/>
      <c r="CU317" s="65"/>
      <c r="CV317" s="65"/>
      <c r="CW317" s="65"/>
      <c r="CX317" s="65"/>
      <c r="CY317" s="65"/>
      <c r="CZ317" s="65"/>
      <c r="DA317" s="65"/>
      <c r="DB317" s="65"/>
      <c r="DC317" s="65"/>
      <c r="DD317" s="65"/>
      <c r="DE317" s="65"/>
      <c r="DF317" s="65"/>
      <c r="DG317" s="65"/>
      <c r="DH317" s="65"/>
      <c r="DI317" s="65"/>
      <c r="DJ317" s="65"/>
      <c r="DK317" s="65"/>
      <c r="DL317" s="65"/>
      <c r="DM317" s="65"/>
      <c r="DN317" s="65"/>
      <c r="DO317" s="65"/>
      <c r="DP317" s="65"/>
      <c r="DQ317" s="65"/>
      <c r="DR317" s="65"/>
      <c r="DS317" s="65"/>
      <c r="DT317" s="65"/>
      <c r="DU317" s="65"/>
      <c r="DV317" s="65"/>
      <c r="DW317" s="65"/>
      <c r="DX317" s="65"/>
      <c r="DY317" s="65"/>
      <c r="DZ317" s="65"/>
      <c r="EA317" s="65"/>
      <c r="EB317" s="65"/>
      <c r="EC317" s="65"/>
      <c r="ED317" s="65"/>
      <c r="EE317" s="65"/>
      <c r="EF317" s="65"/>
      <c r="EG317" s="65"/>
      <c r="EH317" s="65"/>
      <c r="EI317" s="65"/>
      <c r="EJ317" s="65"/>
      <c r="EK317" s="65"/>
      <c r="EL317" s="65"/>
      <c r="EM317" s="65"/>
      <c r="EN317" s="65"/>
      <c r="EO317" s="65"/>
      <c r="EP317" s="65"/>
      <c r="EQ317" s="65"/>
      <c r="ER317" s="65"/>
      <c r="ES317" s="65"/>
      <c r="ET317" s="65"/>
      <c r="EU317" s="65"/>
      <c r="EV317" s="65"/>
      <c r="EW317" s="65"/>
      <c r="EX317" s="65"/>
      <c r="EY317" s="65"/>
      <c r="EZ317" s="65"/>
      <c r="FA317" s="65"/>
      <c r="FB317" s="65"/>
      <c r="FC317" s="65"/>
      <c r="FD317" s="65"/>
      <c r="FE317" s="65"/>
      <c r="FF317" s="65"/>
      <c r="FG317" s="65"/>
      <c r="FH317" s="65"/>
      <c r="FI317" s="65"/>
      <c r="FJ317" s="65"/>
      <c r="FK317" s="65"/>
      <c r="FL317" s="65"/>
      <c r="FM317" s="65"/>
      <c r="FN317" s="65"/>
      <c r="FO317" s="65"/>
      <c r="FP317" s="65"/>
      <c r="FQ317" s="65"/>
      <c r="FR317" s="65"/>
      <c r="FS317" s="65"/>
      <c r="FT317" s="65"/>
      <c r="FU317" s="65"/>
      <c r="FV317" s="65"/>
      <c r="FW317" s="65"/>
      <c r="FX317" s="65"/>
      <c r="FY317" s="65"/>
      <c r="FZ317" s="65"/>
      <c r="GA317" s="65"/>
      <c r="GB317" s="65"/>
      <c r="GC317" s="65"/>
      <c r="GD317" s="65"/>
      <c r="GE317" s="65"/>
      <c r="GF317" s="65"/>
      <c r="GG317" s="65"/>
      <c r="GH317" s="65"/>
      <c r="GI317" s="65"/>
      <c r="GJ317" s="65"/>
      <c r="GK317" s="65"/>
      <c r="GL317" s="65"/>
      <c r="GM317" s="65"/>
      <c r="GN317" s="65"/>
      <c r="GO317" s="65"/>
      <c r="GP317" s="65"/>
      <c r="GQ317" s="65"/>
      <c r="GR317" s="65"/>
      <c r="GS317" s="65"/>
      <c r="GT317" s="65"/>
      <c r="GU317" s="65"/>
      <c r="GV317" s="65"/>
      <c r="GW317" s="65"/>
      <c r="GX317" s="65"/>
      <c r="GY317" s="65"/>
      <c r="GZ317" s="65"/>
      <c r="HA317" s="65"/>
      <c r="HB317" s="65"/>
      <c r="HC317" s="65"/>
      <c r="HD317" s="65"/>
      <c r="HE317" s="65"/>
      <c r="HF317" s="65"/>
      <c r="HG317" s="65"/>
      <c r="HH317" s="65"/>
      <c r="HI317" s="65"/>
      <c r="HJ317" s="65"/>
      <c r="HK317" s="65"/>
      <c r="HL317" s="65"/>
      <c r="HM317" s="65"/>
      <c r="HN317" s="65"/>
      <c r="HO317" s="65"/>
      <c r="HP317" s="65"/>
      <c r="HQ317" s="65"/>
      <c r="HR317" s="65"/>
      <c r="HS317" s="65"/>
      <c r="HT317" s="65"/>
      <c r="HU317" s="65"/>
      <c r="HV317" s="65"/>
      <c r="HW317" s="65"/>
      <c r="HX317" s="65"/>
      <c r="HY317" s="65"/>
      <c r="HZ317" s="65"/>
      <c r="IA317" s="65"/>
      <c r="IB317" s="65"/>
      <c r="IC317" s="65"/>
    </row>
    <row r="318" spans="2:237" s="62" customFormat="1" ht="57" customHeight="1">
      <c r="B318" s="63"/>
      <c r="C318" s="64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  <c r="AA318" s="65"/>
      <c r="AB318" s="65"/>
      <c r="AC318" s="65"/>
      <c r="AD318" s="65"/>
      <c r="AE318" s="65"/>
      <c r="AF318" s="65"/>
      <c r="AG318" s="65"/>
      <c r="AH318" s="65"/>
      <c r="AI318" s="65"/>
      <c r="AJ318" s="65"/>
      <c r="AK318" s="65"/>
      <c r="AL318" s="65"/>
      <c r="AM318" s="65"/>
      <c r="AN318" s="65"/>
      <c r="AO318" s="65"/>
      <c r="AP318" s="65"/>
      <c r="AQ318" s="65"/>
      <c r="AR318" s="65"/>
      <c r="AS318" s="65"/>
      <c r="AT318" s="65"/>
      <c r="AU318" s="65"/>
      <c r="AV318" s="65"/>
      <c r="AW318" s="65"/>
      <c r="AX318" s="65"/>
      <c r="AY318" s="65"/>
      <c r="AZ318" s="65"/>
      <c r="BA318" s="65"/>
      <c r="BB318" s="65"/>
      <c r="BC318" s="65"/>
      <c r="BD318" s="65"/>
      <c r="BE318" s="65"/>
      <c r="BF318" s="65"/>
      <c r="BG318" s="65"/>
      <c r="BH318" s="65"/>
      <c r="BI318" s="65"/>
      <c r="BJ318" s="65"/>
      <c r="BK318" s="65"/>
      <c r="BL318" s="65"/>
      <c r="BM318" s="65"/>
      <c r="BN318" s="65"/>
      <c r="BO318" s="65"/>
      <c r="BP318" s="65"/>
      <c r="BQ318" s="65"/>
      <c r="BR318" s="65"/>
      <c r="BS318" s="65"/>
      <c r="BT318" s="65"/>
      <c r="BU318" s="65"/>
      <c r="BV318" s="65"/>
      <c r="BW318" s="65"/>
      <c r="BX318" s="65"/>
      <c r="BY318" s="65"/>
      <c r="BZ318" s="65"/>
      <c r="CA318" s="65"/>
      <c r="CB318" s="65"/>
      <c r="CC318" s="65"/>
      <c r="CD318" s="65"/>
      <c r="CE318" s="65"/>
      <c r="CF318" s="65"/>
      <c r="CG318" s="65"/>
      <c r="CH318" s="65"/>
      <c r="CI318" s="65"/>
      <c r="CJ318" s="65"/>
      <c r="CK318" s="65"/>
      <c r="CL318" s="65"/>
      <c r="CM318" s="65"/>
      <c r="CN318" s="65"/>
      <c r="CO318" s="65"/>
      <c r="CP318" s="65"/>
      <c r="CQ318" s="65"/>
      <c r="CR318" s="65"/>
      <c r="CS318" s="65"/>
      <c r="CT318" s="65"/>
      <c r="CU318" s="65"/>
      <c r="CV318" s="65"/>
      <c r="CW318" s="65"/>
      <c r="CX318" s="65"/>
      <c r="CY318" s="65"/>
      <c r="CZ318" s="65"/>
      <c r="DA318" s="65"/>
      <c r="DB318" s="65"/>
      <c r="DC318" s="65"/>
      <c r="DD318" s="65"/>
      <c r="DE318" s="65"/>
      <c r="DF318" s="65"/>
      <c r="DG318" s="65"/>
      <c r="DH318" s="65"/>
      <c r="DI318" s="65"/>
      <c r="DJ318" s="65"/>
      <c r="DK318" s="65"/>
      <c r="DL318" s="65"/>
      <c r="DM318" s="65"/>
      <c r="DN318" s="65"/>
      <c r="DO318" s="65"/>
      <c r="DP318" s="65"/>
      <c r="DQ318" s="65"/>
      <c r="DR318" s="65"/>
      <c r="DS318" s="65"/>
      <c r="DT318" s="65"/>
      <c r="DU318" s="65"/>
      <c r="DV318" s="65"/>
      <c r="DW318" s="65"/>
      <c r="DX318" s="65"/>
      <c r="DY318" s="65"/>
      <c r="DZ318" s="65"/>
      <c r="EA318" s="65"/>
      <c r="EB318" s="65"/>
      <c r="EC318" s="65"/>
      <c r="ED318" s="65"/>
      <c r="EE318" s="65"/>
      <c r="EF318" s="65"/>
      <c r="EG318" s="65"/>
      <c r="EH318" s="65"/>
      <c r="EI318" s="65"/>
      <c r="EJ318" s="65"/>
      <c r="EK318" s="65"/>
      <c r="EL318" s="65"/>
      <c r="EM318" s="65"/>
      <c r="EN318" s="65"/>
      <c r="EO318" s="65"/>
      <c r="EP318" s="65"/>
      <c r="EQ318" s="65"/>
      <c r="ER318" s="65"/>
      <c r="ES318" s="65"/>
      <c r="ET318" s="65"/>
      <c r="EU318" s="65"/>
      <c r="EV318" s="65"/>
      <c r="EW318" s="65"/>
      <c r="EX318" s="65"/>
      <c r="EY318" s="65"/>
      <c r="EZ318" s="65"/>
      <c r="FA318" s="65"/>
      <c r="FB318" s="65"/>
      <c r="FC318" s="65"/>
      <c r="FD318" s="65"/>
      <c r="FE318" s="65"/>
      <c r="FF318" s="65"/>
      <c r="FG318" s="65"/>
      <c r="FH318" s="65"/>
      <c r="FI318" s="65"/>
      <c r="FJ318" s="65"/>
      <c r="FK318" s="65"/>
      <c r="FL318" s="65"/>
      <c r="FM318" s="65"/>
      <c r="FN318" s="65"/>
      <c r="FO318" s="65"/>
      <c r="FP318" s="65"/>
      <c r="FQ318" s="65"/>
      <c r="FR318" s="65"/>
      <c r="FS318" s="65"/>
      <c r="FT318" s="65"/>
      <c r="FU318" s="65"/>
      <c r="FV318" s="65"/>
      <c r="FW318" s="65"/>
      <c r="FX318" s="65"/>
      <c r="FY318" s="65"/>
      <c r="FZ318" s="65"/>
      <c r="GA318" s="65"/>
      <c r="GB318" s="65"/>
      <c r="GC318" s="65"/>
      <c r="GD318" s="65"/>
      <c r="GE318" s="65"/>
      <c r="GF318" s="65"/>
      <c r="GG318" s="65"/>
      <c r="GH318" s="65"/>
      <c r="GI318" s="65"/>
      <c r="GJ318" s="65"/>
      <c r="GK318" s="65"/>
      <c r="GL318" s="65"/>
      <c r="GM318" s="65"/>
      <c r="GN318" s="65"/>
      <c r="GO318" s="65"/>
      <c r="GP318" s="65"/>
      <c r="GQ318" s="65"/>
      <c r="GR318" s="65"/>
      <c r="GS318" s="65"/>
      <c r="GT318" s="65"/>
      <c r="GU318" s="65"/>
      <c r="GV318" s="65"/>
      <c r="GW318" s="65"/>
      <c r="GX318" s="65"/>
      <c r="GY318" s="65"/>
      <c r="GZ318" s="65"/>
      <c r="HA318" s="65"/>
      <c r="HB318" s="65"/>
      <c r="HC318" s="65"/>
      <c r="HD318" s="65"/>
      <c r="HE318" s="65"/>
      <c r="HF318" s="65"/>
      <c r="HG318" s="65"/>
      <c r="HH318" s="65"/>
      <c r="HI318" s="65"/>
      <c r="HJ318" s="65"/>
      <c r="HK318" s="65"/>
      <c r="HL318" s="65"/>
      <c r="HM318" s="65"/>
      <c r="HN318" s="65"/>
      <c r="HO318" s="65"/>
      <c r="HP318" s="65"/>
      <c r="HQ318" s="65"/>
      <c r="HR318" s="65"/>
      <c r="HS318" s="65"/>
      <c r="HT318" s="65"/>
      <c r="HU318" s="65"/>
      <c r="HV318" s="65"/>
      <c r="HW318" s="65"/>
      <c r="HX318" s="65"/>
      <c r="HY318" s="65"/>
      <c r="HZ318" s="65"/>
      <c r="IA318" s="65"/>
      <c r="IB318" s="65"/>
      <c r="IC318" s="65"/>
    </row>
    <row r="319" spans="2:237" s="62" customFormat="1" ht="12">
      <c r="B319" s="63"/>
      <c r="C319" s="64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  <c r="AA319" s="65"/>
      <c r="AB319" s="65"/>
      <c r="AC319" s="65"/>
      <c r="AD319" s="65"/>
      <c r="AE319" s="65"/>
      <c r="AF319" s="65"/>
      <c r="AG319" s="65"/>
      <c r="AH319" s="65"/>
      <c r="AI319" s="65"/>
      <c r="AJ319" s="65"/>
      <c r="AK319" s="65"/>
      <c r="AL319" s="65"/>
      <c r="AM319" s="65"/>
      <c r="AN319" s="65"/>
      <c r="AO319" s="65"/>
      <c r="AP319" s="65"/>
      <c r="AQ319" s="65"/>
      <c r="AR319" s="65"/>
      <c r="AS319" s="65"/>
      <c r="AT319" s="65"/>
      <c r="AU319" s="65"/>
      <c r="AV319" s="65"/>
      <c r="AW319" s="65"/>
      <c r="AX319" s="65"/>
      <c r="AY319" s="65"/>
      <c r="AZ319" s="65"/>
      <c r="BA319" s="65"/>
      <c r="BB319" s="65"/>
      <c r="BC319" s="65"/>
      <c r="BD319" s="65"/>
      <c r="BE319" s="65"/>
      <c r="BF319" s="65"/>
      <c r="BG319" s="65"/>
      <c r="BH319" s="65"/>
      <c r="BI319" s="65"/>
      <c r="BJ319" s="65"/>
      <c r="BK319" s="65"/>
      <c r="BL319" s="65"/>
      <c r="BM319" s="65"/>
      <c r="BN319" s="65"/>
      <c r="BO319" s="65"/>
      <c r="BP319" s="65"/>
      <c r="BQ319" s="65"/>
      <c r="BR319" s="65"/>
      <c r="BS319" s="65"/>
      <c r="BT319" s="65"/>
      <c r="BU319" s="65"/>
      <c r="BV319" s="65"/>
      <c r="BW319" s="65"/>
      <c r="BX319" s="65"/>
      <c r="BY319" s="65"/>
      <c r="BZ319" s="65"/>
      <c r="CA319" s="65"/>
      <c r="CB319" s="65"/>
      <c r="CC319" s="65"/>
      <c r="CD319" s="65"/>
      <c r="CE319" s="65"/>
      <c r="CF319" s="65"/>
      <c r="CG319" s="65"/>
      <c r="CH319" s="65"/>
      <c r="CI319" s="65"/>
      <c r="CJ319" s="65"/>
      <c r="CK319" s="65"/>
      <c r="CL319" s="65"/>
      <c r="CM319" s="65"/>
      <c r="CN319" s="65"/>
      <c r="CO319" s="65"/>
      <c r="CP319" s="65"/>
      <c r="CQ319" s="65"/>
      <c r="CR319" s="65"/>
      <c r="CS319" s="65"/>
      <c r="CT319" s="65"/>
      <c r="CU319" s="65"/>
      <c r="CV319" s="65"/>
      <c r="CW319" s="65"/>
      <c r="CX319" s="65"/>
      <c r="CY319" s="65"/>
      <c r="CZ319" s="65"/>
      <c r="DA319" s="65"/>
      <c r="DB319" s="65"/>
      <c r="DC319" s="65"/>
      <c r="DD319" s="65"/>
      <c r="DE319" s="65"/>
      <c r="DF319" s="65"/>
      <c r="DG319" s="65"/>
      <c r="DH319" s="65"/>
      <c r="DI319" s="65"/>
      <c r="DJ319" s="65"/>
      <c r="DK319" s="65"/>
      <c r="DL319" s="65"/>
      <c r="DM319" s="65"/>
      <c r="DN319" s="65"/>
      <c r="DO319" s="65"/>
      <c r="DP319" s="65"/>
      <c r="DQ319" s="65"/>
      <c r="DR319" s="65"/>
      <c r="DS319" s="65"/>
      <c r="DT319" s="65"/>
      <c r="DU319" s="65"/>
      <c r="DV319" s="65"/>
      <c r="DW319" s="65"/>
      <c r="DX319" s="65"/>
      <c r="DY319" s="65"/>
      <c r="DZ319" s="65"/>
      <c r="EA319" s="65"/>
      <c r="EB319" s="65"/>
      <c r="EC319" s="65"/>
      <c r="ED319" s="65"/>
      <c r="EE319" s="65"/>
      <c r="EF319" s="65"/>
      <c r="EG319" s="65"/>
      <c r="EH319" s="65"/>
      <c r="EI319" s="65"/>
      <c r="EJ319" s="65"/>
      <c r="EK319" s="65"/>
      <c r="EL319" s="65"/>
      <c r="EM319" s="65"/>
      <c r="EN319" s="65"/>
      <c r="EO319" s="65"/>
      <c r="EP319" s="65"/>
      <c r="EQ319" s="65"/>
      <c r="ER319" s="65"/>
      <c r="ES319" s="65"/>
      <c r="ET319" s="65"/>
      <c r="EU319" s="65"/>
      <c r="EV319" s="65"/>
      <c r="EW319" s="65"/>
      <c r="EX319" s="65"/>
      <c r="EY319" s="65"/>
      <c r="EZ319" s="65"/>
      <c r="FA319" s="65"/>
      <c r="FB319" s="65"/>
      <c r="FC319" s="65"/>
      <c r="FD319" s="65"/>
      <c r="FE319" s="65"/>
      <c r="FF319" s="65"/>
      <c r="FG319" s="65"/>
      <c r="FH319" s="65"/>
      <c r="FI319" s="65"/>
      <c r="FJ319" s="65"/>
      <c r="FK319" s="65"/>
      <c r="FL319" s="65"/>
      <c r="FM319" s="65"/>
      <c r="FN319" s="65"/>
      <c r="FO319" s="65"/>
      <c r="FP319" s="65"/>
      <c r="FQ319" s="65"/>
      <c r="FR319" s="65"/>
      <c r="FS319" s="65"/>
      <c r="FT319" s="65"/>
      <c r="FU319" s="65"/>
      <c r="FV319" s="65"/>
      <c r="FW319" s="65"/>
      <c r="FX319" s="65"/>
      <c r="FY319" s="65"/>
      <c r="FZ319" s="65"/>
      <c r="GA319" s="65"/>
      <c r="GB319" s="65"/>
      <c r="GC319" s="65"/>
      <c r="GD319" s="65"/>
      <c r="GE319" s="65"/>
      <c r="GF319" s="65"/>
      <c r="GG319" s="65"/>
      <c r="GH319" s="65"/>
      <c r="GI319" s="65"/>
      <c r="GJ319" s="65"/>
      <c r="GK319" s="65"/>
      <c r="GL319" s="65"/>
      <c r="GM319" s="65"/>
      <c r="GN319" s="65"/>
      <c r="GO319" s="65"/>
      <c r="GP319" s="65"/>
      <c r="GQ319" s="65"/>
      <c r="GR319" s="65"/>
      <c r="GS319" s="65"/>
      <c r="GT319" s="65"/>
      <c r="GU319" s="65"/>
      <c r="GV319" s="65"/>
      <c r="GW319" s="65"/>
      <c r="GX319" s="65"/>
      <c r="GY319" s="65"/>
      <c r="GZ319" s="65"/>
      <c r="HA319" s="65"/>
      <c r="HB319" s="65"/>
      <c r="HC319" s="65"/>
      <c r="HD319" s="65"/>
      <c r="HE319" s="65"/>
      <c r="HF319" s="65"/>
      <c r="HG319" s="65"/>
      <c r="HH319" s="65"/>
      <c r="HI319" s="65"/>
      <c r="HJ319" s="65"/>
      <c r="HK319" s="65"/>
      <c r="HL319" s="65"/>
      <c r="HM319" s="65"/>
      <c r="HN319" s="65"/>
      <c r="HO319" s="65"/>
      <c r="HP319" s="65"/>
      <c r="HQ319" s="65"/>
      <c r="HR319" s="65"/>
      <c r="HS319" s="65"/>
      <c r="HT319" s="65"/>
      <c r="HU319" s="65"/>
      <c r="HV319" s="65"/>
      <c r="HW319" s="65"/>
      <c r="HX319" s="65"/>
      <c r="HY319" s="65"/>
      <c r="HZ319" s="65"/>
      <c r="IA319" s="65"/>
      <c r="IB319" s="65"/>
      <c r="IC319" s="65"/>
    </row>
    <row r="320" spans="2:237" s="62" customFormat="1" ht="12">
      <c r="B320" s="63"/>
      <c r="C320" s="64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  <c r="AA320" s="65"/>
      <c r="AB320" s="65"/>
      <c r="AC320" s="65"/>
      <c r="AD320" s="65"/>
      <c r="AE320" s="65"/>
      <c r="AF320" s="65"/>
      <c r="AG320" s="65"/>
      <c r="AH320" s="65"/>
      <c r="AI320" s="65"/>
      <c r="AJ320" s="65"/>
      <c r="AK320" s="65"/>
      <c r="AL320" s="65"/>
      <c r="AM320" s="65"/>
      <c r="AN320" s="65"/>
      <c r="AO320" s="65"/>
      <c r="AP320" s="65"/>
      <c r="AQ320" s="65"/>
      <c r="AR320" s="65"/>
      <c r="AS320" s="65"/>
      <c r="AT320" s="65"/>
      <c r="AU320" s="65"/>
      <c r="AV320" s="65"/>
      <c r="AW320" s="65"/>
      <c r="AX320" s="65"/>
      <c r="AY320" s="65"/>
      <c r="AZ320" s="65"/>
      <c r="BA320" s="65"/>
      <c r="BB320" s="65"/>
      <c r="BC320" s="65"/>
      <c r="BD320" s="65"/>
      <c r="BE320" s="65"/>
      <c r="BF320" s="65"/>
      <c r="BG320" s="65"/>
      <c r="BH320" s="65"/>
      <c r="BI320" s="65"/>
      <c r="BJ320" s="65"/>
      <c r="BK320" s="65"/>
      <c r="BL320" s="65"/>
      <c r="BM320" s="65"/>
      <c r="BN320" s="65"/>
      <c r="BO320" s="65"/>
      <c r="BP320" s="65"/>
      <c r="BQ320" s="65"/>
      <c r="BR320" s="65"/>
      <c r="BS320" s="65"/>
      <c r="BT320" s="65"/>
      <c r="BU320" s="65"/>
      <c r="BV320" s="65"/>
      <c r="BW320" s="65"/>
      <c r="BX320" s="65"/>
      <c r="BY320" s="65"/>
      <c r="BZ320" s="65"/>
      <c r="CA320" s="65"/>
      <c r="CB320" s="65"/>
      <c r="CC320" s="65"/>
      <c r="CD320" s="65"/>
      <c r="CE320" s="65"/>
      <c r="CF320" s="65"/>
      <c r="CG320" s="65"/>
      <c r="CH320" s="65"/>
      <c r="CI320" s="65"/>
      <c r="CJ320" s="65"/>
      <c r="CK320" s="65"/>
      <c r="CL320" s="65"/>
      <c r="CM320" s="65"/>
      <c r="CN320" s="65"/>
      <c r="CO320" s="65"/>
      <c r="CP320" s="65"/>
      <c r="CQ320" s="65"/>
      <c r="CR320" s="65"/>
      <c r="CS320" s="65"/>
      <c r="CT320" s="65"/>
      <c r="CU320" s="65"/>
      <c r="CV320" s="65"/>
      <c r="CW320" s="65"/>
      <c r="CX320" s="65"/>
      <c r="CY320" s="65"/>
      <c r="CZ320" s="65"/>
      <c r="DA320" s="65"/>
      <c r="DB320" s="65"/>
      <c r="DC320" s="65"/>
      <c r="DD320" s="65"/>
      <c r="DE320" s="65"/>
      <c r="DF320" s="65"/>
      <c r="DG320" s="65"/>
      <c r="DH320" s="65"/>
      <c r="DI320" s="65"/>
      <c r="DJ320" s="65"/>
      <c r="DK320" s="65"/>
      <c r="DL320" s="65"/>
      <c r="DM320" s="65"/>
      <c r="DN320" s="65"/>
      <c r="DO320" s="65"/>
      <c r="DP320" s="65"/>
      <c r="DQ320" s="65"/>
      <c r="DR320" s="65"/>
      <c r="DS320" s="65"/>
      <c r="DT320" s="65"/>
      <c r="DU320" s="65"/>
      <c r="DV320" s="65"/>
      <c r="DW320" s="65"/>
      <c r="DX320" s="65"/>
      <c r="DY320" s="65"/>
      <c r="DZ320" s="65"/>
      <c r="EA320" s="65"/>
      <c r="EB320" s="65"/>
      <c r="EC320" s="65"/>
      <c r="ED320" s="65"/>
      <c r="EE320" s="65"/>
      <c r="EF320" s="65"/>
      <c r="EG320" s="65"/>
      <c r="EH320" s="65"/>
      <c r="EI320" s="65"/>
      <c r="EJ320" s="65"/>
      <c r="EK320" s="65"/>
      <c r="EL320" s="65"/>
      <c r="EM320" s="65"/>
      <c r="EN320" s="65"/>
      <c r="EO320" s="65"/>
      <c r="EP320" s="65"/>
      <c r="EQ320" s="65"/>
      <c r="ER320" s="65"/>
      <c r="ES320" s="65"/>
      <c r="ET320" s="65"/>
      <c r="EU320" s="65"/>
      <c r="EV320" s="65"/>
      <c r="EW320" s="65"/>
      <c r="EX320" s="65"/>
      <c r="EY320" s="65"/>
      <c r="EZ320" s="65"/>
      <c r="FA320" s="65"/>
      <c r="FB320" s="65"/>
      <c r="FC320" s="65"/>
      <c r="FD320" s="65"/>
      <c r="FE320" s="65"/>
      <c r="FF320" s="65"/>
      <c r="FG320" s="65"/>
      <c r="FH320" s="65"/>
      <c r="FI320" s="65"/>
      <c r="FJ320" s="65"/>
      <c r="FK320" s="65"/>
      <c r="FL320" s="65"/>
      <c r="FM320" s="65"/>
      <c r="FN320" s="65"/>
      <c r="FO320" s="65"/>
      <c r="FP320" s="65"/>
      <c r="FQ320" s="65"/>
      <c r="FR320" s="65"/>
      <c r="FS320" s="65"/>
      <c r="FT320" s="65"/>
      <c r="FU320" s="65"/>
      <c r="FV320" s="65"/>
      <c r="FW320" s="65"/>
      <c r="FX320" s="65"/>
      <c r="FY320" s="65"/>
      <c r="FZ320" s="65"/>
      <c r="GA320" s="65"/>
      <c r="GB320" s="65"/>
      <c r="GC320" s="65"/>
      <c r="GD320" s="65"/>
      <c r="GE320" s="65"/>
      <c r="GF320" s="65"/>
      <c r="GG320" s="65"/>
      <c r="GH320" s="65"/>
      <c r="GI320" s="65"/>
      <c r="GJ320" s="65"/>
      <c r="GK320" s="65"/>
      <c r="GL320" s="65"/>
      <c r="GM320" s="65"/>
      <c r="GN320" s="65"/>
      <c r="GO320" s="65"/>
      <c r="GP320" s="65"/>
      <c r="GQ320" s="65"/>
      <c r="GR320" s="65"/>
      <c r="GS320" s="65"/>
      <c r="GT320" s="65"/>
      <c r="GU320" s="65"/>
      <c r="GV320" s="65"/>
      <c r="GW320" s="65"/>
      <c r="GX320" s="65"/>
      <c r="GY320" s="65"/>
      <c r="GZ320" s="65"/>
      <c r="HA320" s="65"/>
      <c r="HB320" s="65"/>
      <c r="HC320" s="65"/>
      <c r="HD320" s="65"/>
      <c r="HE320" s="65"/>
      <c r="HF320" s="65"/>
      <c r="HG320" s="65"/>
      <c r="HH320" s="65"/>
      <c r="HI320" s="65"/>
      <c r="HJ320" s="65"/>
      <c r="HK320" s="65"/>
      <c r="HL320" s="65"/>
      <c r="HM320" s="65"/>
      <c r="HN320" s="65"/>
      <c r="HO320" s="65"/>
      <c r="HP320" s="65"/>
      <c r="HQ320" s="65"/>
      <c r="HR320" s="65"/>
      <c r="HS320" s="65"/>
      <c r="HT320" s="65"/>
      <c r="HU320" s="65"/>
      <c r="HV320" s="65"/>
      <c r="HW320" s="65"/>
      <c r="HX320" s="65"/>
      <c r="HY320" s="65"/>
      <c r="HZ320" s="65"/>
      <c r="IA320" s="65"/>
      <c r="IB320" s="65"/>
      <c r="IC320" s="65"/>
    </row>
    <row r="321" spans="2:237" s="62" customFormat="1" ht="12">
      <c r="B321" s="63"/>
      <c r="C321" s="64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  <c r="AA321" s="65"/>
      <c r="AB321" s="65"/>
      <c r="AC321" s="65"/>
      <c r="AD321" s="65"/>
      <c r="AE321" s="65"/>
      <c r="AF321" s="65"/>
      <c r="AG321" s="65"/>
      <c r="AH321" s="65"/>
      <c r="AI321" s="65"/>
      <c r="AJ321" s="65"/>
      <c r="AK321" s="65"/>
      <c r="AL321" s="65"/>
      <c r="AM321" s="65"/>
      <c r="AN321" s="65"/>
      <c r="AO321" s="65"/>
      <c r="AP321" s="65"/>
      <c r="AQ321" s="65"/>
      <c r="AR321" s="65"/>
      <c r="AS321" s="65"/>
      <c r="AT321" s="65"/>
      <c r="AU321" s="65"/>
      <c r="AV321" s="65"/>
      <c r="AW321" s="65"/>
      <c r="AX321" s="65"/>
      <c r="AY321" s="65"/>
      <c r="AZ321" s="65"/>
      <c r="BA321" s="65"/>
      <c r="BB321" s="65"/>
      <c r="BC321" s="65"/>
      <c r="BD321" s="65"/>
      <c r="BE321" s="65"/>
      <c r="BF321" s="65"/>
      <c r="BG321" s="65"/>
      <c r="BH321" s="65"/>
      <c r="BI321" s="65"/>
      <c r="BJ321" s="65"/>
      <c r="BK321" s="65"/>
      <c r="BL321" s="65"/>
      <c r="BM321" s="65"/>
      <c r="BN321" s="65"/>
      <c r="BO321" s="65"/>
      <c r="BP321" s="65"/>
      <c r="BQ321" s="65"/>
      <c r="BR321" s="65"/>
      <c r="BS321" s="65"/>
      <c r="BT321" s="65"/>
      <c r="BU321" s="65"/>
      <c r="BV321" s="65"/>
      <c r="BW321" s="65"/>
      <c r="BX321" s="65"/>
      <c r="BY321" s="65"/>
      <c r="BZ321" s="65"/>
      <c r="CA321" s="65"/>
      <c r="CB321" s="65"/>
      <c r="CC321" s="65"/>
      <c r="CD321" s="65"/>
      <c r="CE321" s="65"/>
      <c r="CF321" s="65"/>
      <c r="CG321" s="65"/>
      <c r="CH321" s="65"/>
      <c r="CI321" s="65"/>
      <c r="CJ321" s="65"/>
      <c r="CK321" s="65"/>
      <c r="CL321" s="65"/>
      <c r="CM321" s="65"/>
      <c r="CN321" s="65"/>
      <c r="CO321" s="65"/>
      <c r="CP321" s="65"/>
      <c r="CQ321" s="65"/>
      <c r="CR321" s="65"/>
      <c r="CS321" s="65"/>
      <c r="CT321" s="65"/>
      <c r="CU321" s="65"/>
      <c r="CV321" s="65"/>
      <c r="CW321" s="65"/>
      <c r="CX321" s="65"/>
      <c r="CY321" s="65"/>
      <c r="CZ321" s="65"/>
      <c r="DA321" s="65"/>
      <c r="DB321" s="65"/>
      <c r="DC321" s="65"/>
      <c r="DD321" s="65"/>
      <c r="DE321" s="65"/>
      <c r="DF321" s="65"/>
      <c r="DG321" s="65"/>
      <c r="DH321" s="65"/>
      <c r="DI321" s="65"/>
      <c r="DJ321" s="65"/>
      <c r="DK321" s="65"/>
      <c r="DL321" s="65"/>
      <c r="DM321" s="65"/>
      <c r="DN321" s="65"/>
      <c r="DO321" s="65"/>
      <c r="DP321" s="65"/>
      <c r="DQ321" s="65"/>
      <c r="DR321" s="65"/>
      <c r="DS321" s="65"/>
      <c r="DT321" s="65"/>
      <c r="DU321" s="65"/>
      <c r="DV321" s="65"/>
      <c r="DW321" s="65"/>
      <c r="DX321" s="65"/>
      <c r="DY321" s="65"/>
      <c r="DZ321" s="65"/>
      <c r="EA321" s="65"/>
      <c r="EB321" s="65"/>
      <c r="EC321" s="65"/>
      <c r="ED321" s="65"/>
      <c r="EE321" s="65"/>
      <c r="EF321" s="65"/>
      <c r="EG321" s="65"/>
      <c r="EH321" s="65"/>
      <c r="EI321" s="65"/>
      <c r="EJ321" s="65"/>
      <c r="EK321" s="65"/>
      <c r="EL321" s="65"/>
      <c r="EM321" s="65"/>
      <c r="EN321" s="65"/>
      <c r="EO321" s="65"/>
      <c r="EP321" s="65"/>
      <c r="EQ321" s="65"/>
      <c r="ER321" s="65"/>
      <c r="ES321" s="65"/>
      <c r="ET321" s="65"/>
      <c r="EU321" s="65"/>
      <c r="EV321" s="65"/>
      <c r="EW321" s="65"/>
      <c r="EX321" s="65"/>
      <c r="EY321" s="65"/>
      <c r="EZ321" s="65"/>
      <c r="FA321" s="65"/>
      <c r="FB321" s="65"/>
      <c r="FC321" s="65"/>
      <c r="FD321" s="65"/>
      <c r="FE321" s="65"/>
      <c r="FF321" s="65"/>
      <c r="FG321" s="65"/>
      <c r="FH321" s="65"/>
      <c r="FI321" s="65"/>
      <c r="FJ321" s="65"/>
      <c r="FK321" s="65"/>
      <c r="FL321" s="65"/>
      <c r="FM321" s="65"/>
      <c r="FN321" s="65"/>
      <c r="FO321" s="65"/>
      <c r="FP321" s="65"/>
      <c r="FQ321" s="65"/>
      <c r="FR321" s="65"/>
      <c r="FS321" s="65"/>
      <c r="FT321" s="65"/>
      <c r="FU321" s="65"/>
      <c r="FV321" s="65"/>
      <c r="FW321" s="65"/>
      <c r="FX321" s="65"/>
      <c r="FY321" s="65"/>
      <c r="FZ321" s="65"/>
      <c r="GA321" s="65"/>
      <c r="GB321" s="65"/>
      <c r="GC321" s="65"/>
      <c r="GD321" s="65"/>
      <c r="GE321" s="65"/>
      <c r="GF321" s="65"/>
      <c r="GG321" s="65"/>
      <c r="GH321" s="65"/>
      <c r="GI321" s="65"/>
      <c r="GJ321" s="65"/>
      <c r="GK321" s="65"/>
      <c r="GL321" s="65"/>
      <c r="GM321" s="65"/>
      <c r="GN321" s="65"/>
      <c r="GO321" s="65"/>
      <c r="GP321" s="65"/>
      <c r="GQ321" s="65"/>
      <c r="GR321" s="65"/>
      <c r="GS321" s="65"/>
      <c r="GT321" s="65"/>
      <c r="GU321" s="65"/>
      <c r="GV321" s="65"/>
      <c r="GW321" s="65"/>
      <c r="GX321" s="65"/>
      <c r="GY321" s="65"/>
      <c r="GZ321" s="65"/>
      <c r="HA321" s="65"/>
      <c r="HB321" s="65"/>
      <c r="HC321" s="65"/>
      <c r="HD321" s="65"/>
      <c r="HE321" s="65"/>
      <c r="HF321" s="65"/>
      <c r="HG321" s="65"/>
      <c r="HH321" s="65"/>
      <c r="HI321" s="65"/>
      <c r="HJ321" s="65"/>
      <c r="HK321" s="65"/>
      <c r="HL321" s="65"/>
      <c r="HM321" s="65"/>
      <c r="HN321" s="65"/>
      <c r="HO321" s="65"/>
      <c r="HP321" s="65"/>
      <c r="HQ321" s="65"/>
      <c r="HR321" s="65"/>
      <c r="HS321" s="65"/>
      <c r="HT321" s="65"/>
      <c r="HU321" s="65"/>
      <c r="HV321" s="65"/>
      <c r="HW321" s="65"/>
      <c r="HX321" s="65"/>
      <c r="HY321" s="65"/>
      <c r="HZ321" s="65"/>
      <c r="IA321" s="65"/>
      <c r="IB321" s="65"/>
      <c r="IC321" s="65"/>
    </row>
    <row r="322" spans="2:237" s="62" customFormat="1" ht="57" customHeight="1">
      <c r="B322" s="63"/>
      <c r="C322" s="64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  <c r="AA322" s="65"/>
      <c r="AB322" s="65"/>
      <c r="AC322" s="65"/>
      <c r="AD322" s="65"/>
      <c r="AE322" s="65"/>
      <c r="AF322" s="65"/>
      <c r="AG322" s="65"/>
      <c r="AH322" s="65"/>
      <c r="AI322" s="65"/>
      <c r="AJ322" s="65"/>
      <c r="AK322" s="65"/>
      <c r="AL322" s="65"/>
      <c r="AM322" s="65"/>
      <c r="AN322" s="65"/>
      <c r="AO322" s="65"/>
      <c r="AP322" s="65"/>
      <c r="AQ322" s="65"/>
      <c r="AR322" s="65"/>
      <c r="AS322" s="65"/>
      <c r="AT322" s="65"/>
      <c r="AU322" s="65"/>
      <c r="AV322" s="65"/>
      <c r="AW322" s="65"/>
      <c r="AX322" s="65"/>
      <c r="AY322" s="65"/>
      <c r="AZ322" s="65"/>
      <c r="BA322" s="65"/>
      <c r="BB322" s="65"/>
      <c r="BC322" s="65"/>
      <c r="BD322" s="65"/>
      <c r="BE322" s="65"/>
      <c r="BF322" s="65"/>
      <c r="BG322" s="65"/>
      <c r="BH322" s="65"/>
      <c r="BI322" s="65"/>
      <c r="BJ322" s="65"/>
      <c r="BK322" s="65"/>
      <c r="BL322" s="65"/>
      <c r="BM322" s="65"/>
      <c r="BN322" s="65"/>
      <c r="BO322" s="65"/>
      <c r="BP322" s="65"/>
      <c r="BQ322" s="65"/>
      <c r="BR322" s="65"/>
      <c r="BS322" s="65"/>
      <c r="BT322" s="65"/>
      <c r="BU322" s="65"/>
      <c r="BV322" s="65"/>
      <c r="BW322" s="65"/>
      <c r="BX322" s="65"/>
      <c r="BY322" s="65"/>
      <c r="BZ322" s="65"/>
      <c r="CA322" s="65"/>
      <c r="CB322" s="65"/>
      <c r="CC322" s="65"/>
      <c r="CD322" s="65"/>
      <c r="CE322" s="65"/>
      <c r="CF322" s="65"/>
      <c r="CG322" s="65"/>
      <c r="CH322" s="65"/>
      <c r="CI322" s="65"/>
      <c r="CJ322" s="65"/>
      <c r="CK322" s="65"/>
      <c r="CL322" s="65"/>
      <c r="CM322" s="65"/>
      <c r="CN322" s="65"/>
      <c r="CO322" s="65"/>
      <c r="CP322" s="65"/>
      <c r="CQ322" s="65"/>
      <c r="CR322" s="65"/>
      <c r="CS322" s="65"/>
      <c r="CT322" s="65"/>
      <c r="CU322" s="65"/>
      <c r="CV322" s="65"/>
      <c r="CW322" s="65"/>
      <c r="CX322" s="65"/>
      <c r="CY322" s="65"/>
      <c r="CZ322" s="65"/>
      <c r="DA322" s="65"/>
      <c r="DB322" s="65"/>
      <c r="DC322" s="65"/>
      <c r="DD322" s="65"/>
      <c r="DE322" s="65"/>
      <c r="DF322" s="65"/>
      <c r="DG322" s="65"/>
      <c r="DH322" s="65"/>
      <c r="DI322" s="65"/>
      <c r="DJ322" s="65"/>
      <c r="DK322" s="65"/>
      <c r="DL322" s="65"/>
      <c r="DM322" s="65"/>
      <c r="DN322" s="65"/>
      <c r="DO322" s="65"/>
      <c r="DP322" s="65"/>
      <c r="DQ322" s="65"/>
      <c r="DR322" s="65"/>
      <c r="DS322" s="65"/>
      <c r="DT322" s="65"/>
      <c r="DU322" s="65"/>
      <c r="DV322" s="65"/>
      <c r="DW322" s="65"/>
      <c r="DX322" s="65"/>
      <c r="DY322" s="65"/>
      <c r="DZ322" s="65"/>
      <c r="EA322" s="65"/>
      <c r="EB322" s="65"/>
      <c r="EC322" s="65"/>
      <c r="ED322" s="65"/>
      <c r="EE322" s="65"/>
      <c r="EF322" s="65"/>
      <c r="EG322" s="65"/>
      <c r="EH322" s="65"/>
      <c r="EI322" s="65"/>
      <c r="EJ322" s="65"/>
      <c r="EK322" s="65"/>
      <c r="EL322" s="65"/>
      <c r="EM322" s="65"/>
      <c r="EN322" s="65"/>
      <c r="EO322" s="65"/>
      <c r="EP322" s="65"/>
      <c r="EQ322" s="65"/>
      <c r="ER322" s="65"/>
      <c r="ES322" s="65"/>
      <c r="ET322" s="65"/>
      <c r="EU322" s="65"/>
      <c r="EV322" s="65"/>
      <c r="EW322" s="65"/>
      <c r="EX322" s="65"/>
      <c r="EY322" s="65"/>
      <c r="EZ322" s="65"/>
      <c r="FA322" s="65"/>
      <c r="FB322" s="65"/>
      <c r="FC322" s="65"/>
      <c r="FD322" s="65"/>
      <c r="FE322" s="65"/>
      <c r="FF322" s="65"/>
      <c r="FG322" s="65"/>
      <c r="FH322" s="65"/>
      <c r="FI322" s="65"/>
      <c r="FJ322" s="65"/>
      <c r="FK322" s="65"/>
      <c r="FL322" s="65"/>
      <c r="FM322" s="65"/>
      <c r="FN322" s="65"/>
      <c r="FO322" s="65"/>
      <c r="FP322" s="65"/>
      <c r="FQ322" s="65"/>
      <c r="FR322" s="65"/>
      <c r="FS322" s="65"/>
      <c r="FT322" s="65"/>
      <c r="FU322" s="65"/>
      <c r="FV322" s="65"/>
      <c r="FW322" s="65"/>
      <c r="FX322" s="65"/>
      <c r="FY322" s="65"/>
      <c r="FZ322" s="65"/>
      <c r="GA322" s="65"/>
      <c r="GB322" s="65"/>
      <c r="GC322" s="65"/>
      <c r="GD322" s="65"/>
      <c r="GE322" s="65"/>
      <c r="GF322" s="65"/>
      <c r="GG322" s="65"/>
      <c r="GH322" s="65"/>
      <c r="GI322" s="65"/>
      <c r="GJ322" s="65"/>
      <c r="GK322" s="65"/>
      <c r="GL322" s="65"/>
      <c r="GM322" s="65"/>
      <c r="GN322" s="65"/>
      <c r="GO322" s="65"/>
      <c r="GP322" s="65"/>
      <c r="GQ322" s="65"/>
      <c r="GR322" s="65"/>
      <c r="GS322" s="65"/>
      <c r="GT322" s="65"/>
      <c r="GU322" s="65"/>
      <c r="GV322" s="65"/>
      <c r="GW322" s="65"/>
      <c r="GX322" s="65"/>
      <c r="GY322" s="65"/>
      <c r="GZ322" s="65"/>
      <c r="HA322" s="65"/>
      <c r="HB322" s="65"/>
      <c r="HC322" s="65"/>
      <c r="HD322" s="65"/>
      <c r="HE322" s="65"/>
      <c r="HF322" s="65"/>
      <c r="HG322" s="65"/>
      <c r="HH322" s="65"/>
      <c r="HI322" s="65"/>
      <c r="HJ322" s="65"/>
      <c r="HK322" s="65"/>
      <c r="HL322" s="65"/>
      <c r="HM322" s="65"/>
      <c r="HN322" s="65"/>
      <c r="HO322" s="65"/>
      <c r="HP322" s="65"/>
      <c r="HQ322" s="65"/>
      <c r="HR322" s="65"/>
      <c r="HS322" s="65"/>
      <c r="HT322" s="65"/>
      <c r="HU322" s="65"/>
      <c r="HV322" s="65"/>
      <c r="HW322" s="65"/>
      <c r="HX322" s="65"/>
      <c r="HY322" s="65"/>
      <c r="HZ322" s="65"/>
      <c r="IA322" s="65"/>
      <c r="IB322" s="65"/>
      <c r="IC322" s="65"/>
    </row>
    <row r="323" spans="2:237" s="62" customFormat="1" ht="12">
      <c r="B323" s="63"/>
      <c r="C323" s="64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  <c r="AF323" s="65"/>
      <c r="AG323" s="65"/>
      <c r="AH323" s="65"/>
      <c r="AI323" s="65"/>
      <c r="AJ323" s="65"/>
      <c r="AK323" s="65"/>
      <c r="AL323" s="65"/>
      <c r="AM323" s="65"/>
      <c r="AN323" s="65"/>
      <c r="AO323" s="65"/>
      <c r="AP323" s="65"/>
      <c r="AQ323" s="65"/>
      <c r="AR323" s="65"/>
      <c r="AS323" s="65"/>
      <c r="AT323" s="65"/>
      <c r="AU323" s="65"/>
      <c r="AV323" s="65"/>
      <c r="AW323" s="65"/>
      <c r="AX323" s="65"/>
      <c r="AY323" s="65"/>
      <c r="AZ323" s="65"/>
      <c r="BA323" s="65"/>
      <c r="BB323" s="65"/>
      <c r="BC323" s="65"/>
      <c r="BD323" s="65"/>
      <c r="BE323" s="65"/>
      <c r="BF323" s="65"/>
      <c r="BG323" s="65"/>
      <c r="BH323" s="65"/>
      <c r="BI323" s="65"/>
      <c r="BJ323" s="65"/>
      <c r="BK323" s="65"/>
      <c r="BL323" s="65"/>
      <c r="BM323" s="65"/>
      <c r="BN323" s="65"/>
      <c r="BO323" s="65"/>
      <c r="BP323" s="65"/>
      <c r="BQ323" s="65"/>
      <c r="BR323" s="65"/>
      <c r="BS323" s="65"/>
      <c r="BT323" s="65"/>
      <c r="BU323" s="65"/>
      <c r="BV323" s="65"/>
      <c r="BW323" s="65"/>
      <c r="BX323" s="65"/>
      <c r="BY323" s="65"/>
      <c r="BZ323" s="65"/>
      <c r="CA323" s="65"/>
      <c r="CB323" s="65"/>
      <c r="CC323" s="65"/>
      <c r="CD323" s="65"/>
      <c r="CE323" s="65"/>
      <c r="CF323" s="65"/>
      <c r="CG323" s="65"/>
      <c r="CH323" s="65"/>
      <c r="CI323" s="65"/>
      <c r="CJ323" s="65"/>
      <c r="CK323" s="65"/>
      <c r="CL323" s="65"/>
      <c r="CM323" s="65"/>
      <c r="CN323" s="65"/>
      <c r="CO323" s="65"/>
      <c r="CP323" s="65"/>
      <c r="CQ323" s="65"/>
      <c r="CR323" s="65"/>
      <c r="CS323" s="65"/>
      <c r="CT323" s="65"/>
      <c r="CU323" s="65"/>
      <c r="CV323" s="65"/>
      <c r="CW323" s="65"/>
      <c r="CX323" s="65"/>
      <c r="CY323" s="65"/>
      <c r="CZ323" s="65"/>
      <c r="DA323" s="65"/>
      <c r="DB323" s="65"/>
      <c r="DC323" s="65"/>
      <c r="DD323" s="65"/>
      <c r="DE323" s="65"/>
      <c r="DF323" s="65"/>
      <c r="DG323" s="65"/>
      <c r="DH323" s="65"/>
      <c r="DI323" s="65"/>
      <c r="DJ323" s="65"/>
      <c r="DK323" s="65"/>
      <c r="DL323" s="65"/>
      <c r="DM323" s="65"/>
      <c r="DN323" s="65"/>
      <c r="DO323" s="65"/>
      <c r="DP323" s="65"/>
      <c r="DQ323" s="65"/>
      <c r="DR323" s="65"/>
      <c r="DS323" s="65"/>
      <c r="DT323" s="65"/>
      <c r="DU323" s="65"/>
      <c r="DV323" s="65"/>
      <c r="DW323" s="65"/>
      <c r="DX323" s="65"/>
      <c r="DY323" s="65"/>
      <c r="DZ323" s="65"/>
      <c r="EA323" s="65"/>
      <c r="EB323" s="65"/>
      <c r="EC323" s="65"/>
      <c r="ED323" s="65"/>
      <c r="EE323" s="65"/>
      <c r="EF323" s="65"/>
      <c r="EG323" s="65"/>
      <c r="EH323" s="65"/>
      <c r="EI323" s="65"/>
      <c r="EJ323" s="65"/>
      <c r="EK323" s="65"/>
      <c r="EL323" s="65"/>
      <c r="EM323" s="65"/>
      <c r="EN323" s="65"/>
      <c r="EO323" s="65"/>
      <c r="EP323" s="65"/>
      <c r="EQ323" s="65"/>
      <c r="ER323" s="65"/>
      <c r="ES323" s="65"/>
      <c r="ET323" s="65"/>
      <c r="EU323" s="65"/>
      <c r="EV323" s="65"/>
      <c r="EW323" s="65"/>
      <c r="EX323" s="65"/>
      <c r="EY323" s="65"/>
      <c r="EZ323" s="65"/>
      <c r="FA323" s="65"/>
      <c r="FB323" s="65"/>
      <c r="FC323" s="65"/>
      <c r="FD323" s="65"/>
      <c r="FE323" s="65"/>
      <c r="FF323" s="65"/>
      <c r="FG323" s="65"/>
      <c r="FH323" s="65"/>
      <c r="FI323" s="65"/>
      <c r="FJ323" s="65"/>
      <c r="FK323" s="65"/>
      <c r="FL323" s="65"/>
      <c r="FM323" s="65"/>
      <c r="FN323" s="65"/>
      <c r="FO323" s="65"/>
      <c r="FP323" s="65"/>
      <c r="FQ323" s="65"/>
      <c r="FR323" s="65"/>
      <c r="FS323" s="65"/>
      <c r="FT323" s="65"/>
      <c r="FU323" s="65"/>
      <c r="FV323" s="65"/>
      <c r="FW323" s="65"/>
      <c r="FX323" s="65"/>
      <c r="FY323" s="65"/>
      <c r="FZ323" s="65"/>
      <c r="GA323" s="65"/>
      <c r="GB323" s="65"/>
      <c r="GC323" s="65"/>
      <c r="GD323" s="65"/>
      <c r="GE323" s="65"/>
      <c r="GF323" s="65"/>
      <c r="GG323" s="65"/>
      <c r="GH323" s="65"/>
      <c r="GI323" s="65"/>
      <c r="GJ323" s="65"/>
      <c r="GK323" s="65"/>
      <c r="GL323" s="65"/>
      <c r="GM323" s="65"/>
      <c r="GN323" s="65"/>
      <c r="GO323" s="65"/>
      <c r="GP323" s="65"/>
      <c r="GQ323" s="65"/>
      <c r="GR323" s="65"/>
      <c r="GS323" s="65"/>
      <c r="GT323" s="65"/>
      <c r="GU323" s="65"/>
      <c r="GV323" s="65"/>
      <c r="GW323" s="65"/>
      <c r="GX323" s="65"/>
      <c r="GY323" s="65"/>
      <c r="GZ323" s="65"/>
      <c r="HA323" s="65"/>
      <c r="HB323" s="65"/>
      <c r="HC323" s="65"/>
      <c r="HD323" s="65"/>
      <c r="HE323" s="65"/>
      <c r="HF323" s="65"/>
      <c r="HG323" s="65"/>
      <c r="HH323" s="65"/>
      <c r="HI323" s="65"/>
      <c r="HJ323" s="65"/>
      <c r="HK323" s="65"/>
      <c r="HL323" s="65"/>
      <c r="HM323" s="65"/>
      <c r="HN323" s="65"/>
      <c r="HO323" s="65"/>
      <c r="HP323" s="65"/>
      <c r="HQ323" s="65"/>
      <c r="HR323" s="65"/>
      <c r="HS323" s="65"/>
      <c r="HT323" s="65"/>
      <c r="HU323" s="65"/>
      <c r="HV323" s="65"/>
      <c r="HW323" s="65"/>
      <c r="HX323" s="65"/>
      <c r="HY323" s="65"/>
      <c r="HZ323" s="65"/>
      <c r="IA323" s="65"/>
      <c r="IB323" s="65"/>
      <c r="IC323" s="65"/>
    </row>
    <row r="324" spans="2:237" s="62" customFormat="1" ht="12">
      <c r="B324" s="63"/>
      <c r="C324" s="64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  <c r="AF324" s="65"/>
      <c r="AG324" s="65"/>
      <c r="AH324" s="65"/>
      <c r="AI324" s="65"/>
      <c r="AJ324" s="65"/>
      <c r="AK324" s="65"/>
      <c r="AL324" s="65"/>
      <c r="AM324" s="65"/>
      <c r="AN324" s="65"/>
      <c r="AO324" s="65"/>
      <c r="AP324" s="65"/>
      <c r="AQ324" s="65"/>
      <c r="AR324" s="65"/>
      <c r="AS324" s="65"/>
      <c r="AT324" s="65"/>
      <c r="AU324" s="65"/>
      <c r="AV324" s="65"/>
      <c r="AW324" s="65"/>
      <c r="AX324" s="65"/>
      <c r="AY324" s="65"/>
      <c r="AZ324" s="65"/>
      <c r="BA324" s="65"/>
      <c r="BB324" s="65"/>
      <c r="BC324" s="65"/>
      <c r="BD324" s="65"/>
      <c r="BE324" s="65"/>
      <c r="BF324" s="65"/>
      <c r="BG324" s="65"/>
      <c r="BH324" s="65"/>
      <c r="BI324" s="65"/>
      <c r="BJ324" s="65"/>
      <c r="BK324" s="65"/>
      <c r="BL324" s="65"/>
      <c r="BM324" s="65"/>
      <c r="BN324" s="65"/>
      <c r="BO324" s="65"/>
      <c r="BP324" s="65"/>
      <c r="BQ324" s="65"/>
      <c r="BR324" s="65"/>
      <c r="BS324" s="65"/>
      <c r="BT324" s="65"/>
      <c r="BU324" s="65"/>
      <c r="BV324" s="65"/>
      <c r="BW324" s="65"/>
      <c r="BX324" s="65"/>
      <c r="BY324" s="65"/>
      <c r="BZ324" s="65"/>
      <c r="CA324" s="65"/>
      <c r="CB324" s="65"/>
      <c r="CC324" s="65"/>
      <c r="CD324" s="65"/>
      <c r="CE324" s="65"/>
      <c r="CF324" s="65"/>
      <c r="CG324" s="65"/>
      <c r="CH324" s="65"/>
      <c r="CI324" s="65"/>
      <c r="CJ324" s="65"/>
      <c r="CK324" s="65"/>
      <c r="CL324" s="65"/>
      <c r="CM324" s="65"/>
      <c r="CN324" s="65"/>
      <c r="CO324" s="65"/>
      <c r="CP324" s="65"/>
      <c r="CQ324" s="65"/>
      <c r="CR324" s="65"/>
      <c r="CS324" s="65"/>
      <c r="CT324" s="65"/>
      <c r="CU324" s="65"/>
      <c r="CV324" s="65"/>
      <c r="CW324" s="65"/>
      <c r="CX324" s="65"/>
      <c r="CY324" s="65"/>
      <c r="CZ324" s="65"/>
      <c r="DA324" s="65"/>
      <c r="DB324" s="65"/>
      <c r="DC324" s="65"/>
      <c r="DD324" s="65"/>
      <c r="DE324" s="65"/>
      <c r="DF324" s="65"/>
      <c r="DG324" s="65"/>
      <c r="DH324" s="65"/>
      <c r="DI324" s="65"/>
      <c r="DJ324" s="65"/>
      <c r="DK324" s="65"/>
      <c r="DL324" s="65"/>
      <c r="DM324" s="65"/>
      <c r="DN324" s="65"/>
      <c r="DO324" s="65"/>
      <c r="DP324" s="65"/>
      <c r="DQ324" s="65"/>
      <c r="DR324" s="65"/>
      <c r="DS324" s="65"/>
      <c r="DT324" s="65"/>
      <c r="DU324" s="65"/>
      <c r="DV324" s="65"/>
      <c r="DW324" s="65"/>
      <c r="DX324" s="65"/>
      <c r="DY324" s="65"/>
      <c r="DZ324" s="65"/>
      <c r="EA324" s="65"/>
      <c r="EB324" s="65"/>
      <c r="EC324" s="65"/>
      <c r="ED324" s="65"/>
      <c r="EE324" s="65"/>
      <c r="EF324" s="65"/>
      <c r="EG324" s="65"/>
      <c r="EH324" s="65"/>
      <c r="EI324" s="65"/>
      <c r="EJ324" s="65"/>
      <c r="EK324" s="65"/>
      <c r="EL324" s="65"/>
      <c r="EM324" s="65"/>
      <c r="EN324" s="65"/>
      <c r="EO324" s="65"/>
      <c r="EP324" s="65"/>
      <c r="EQ324" s="65"/>
      <c r="ER324" s="65"/>
      <c r="ES324" s="65"/>
      <c r="ET324" s="65"/>
      <c r="EU324" s="65"/>
      <c r="EV324" s="65"/>
      <c r="EW324" s="65"/>
      <c r="EX324" s="65"/>
      <c r="EY324" s="65"/>
      <c r="EZ324" s="65"/>
      <c r="FA324" s="65"/>
      <c r="FB324" s="65"/>
      <c r="FC324" s="65"/>
      <c r="FD324" s="65"/>
      <c r="FE324" s="65"/>
      <c r="FF324" s="65"/>
      <c r="FG324" s="65"/>
      <c r="FH324" s="65"/>
      <c r="FI324" s="65"/>
      <c r="FJ324" s="65"/>
      <c r="FK324" s="65"/>
      <c r="FL324" s="65"/>
      <c r="FM324" s="65"/>
      <c r="FN324" s="65"/>
      <c r="FO324" s="65"/>
      <c r="FP324" s="65"/>
      <c r="FQ324" s="65"/>
      <c r="FR324" s="65"/>
      <c r="FS324" s="65"/>
      <c r="FT324" s="65"/>
      <c r="FU324" s="65"/>
      <c r="FV324" s="65"/>
      <c r="FW324" s="65"/>
      <c r="FX324" s="65"/>
      <c r="FY324" s="65"/>
      <c r="FZ324" s="65"/>
      <c r="GA324" s="65"/>
      <c r="GB324" s="65"/>
      <c r="GC324" s="65"/>
      <c r="GD324" s="65"/>
      <c r="GE324" s="65"/>
      <c r="GF324" s="65"/>
      <c r="GG324" s="65"/>
      <c r="GH324" s="65"/>
      <c r="GI324" s="65"/>
      <c r="GJ324" s="65"/>
      <c r="GK324" s="65"/>
      <c r="GL324" s="65"/>
      <c r="GM324" s="65"/>
      <c r="GN324" s="65"/>
      <c r="GO324" s="65"/>
      <c r="GP324" s="65"/>
      <c r="GQ324" s="65"/>
      <c r="GR324" s="65"/>
      <c r="GS324" s="65"/>
      <c r="GT324" s="65"/>
      <c r="GU324" s="65"/>
      <c r="GV324" s="65"/>
      <c r="GW324" s="65"/>
      <c r="GX324" s="65"/>
      <c r="GY324" s="65"/>
      <c r="GZ324" s="65"/>
      <c r="HA324" s="65"/>
      <c r="HB324" s="65"/>
      <c r="HC324" s="65"/>
      <c r="HD324" s="65"/>
      <c r="HE324" s="65"/>
      <c r="HF324" s="65"/>
      <c r="HG324" s="65"/>
      <c r="HH324" s="65"/>
      <c r="HI324" s="65"/>
      <c r="HJ324" s="65"/>
      <c r="HK324" s="65"/>
      <c r="HL324" s="65"/>
      <c r="HM324" s="65"/>
      <c r="HN324" s="65"/>
      <c r="HO324" s="65"/>
      <c r="HP324" s="65"/>
      <c r="HQ324" s="65"/>
      <c r="HR324" s="65"/>
      <c r="HS324" s="65"/>
      <c r="HT324" s="65"/>
      <c r="HU324" s="65"/>
      <c r="HV324" s="65"/>
      <c r="HW324" s="65"/>
      <c r="HX324" s="65"/>
      <c r="HY324" s="65"/>
      <c r="HZ324" s="65"/>
      <c r="IA324" s="65"/>
      <c r="IB324" s="65"/>
      <c r="IC324" s="65"/>
    </row>
    <row r="325" spans="2:237" s="62" customFormat="1" ht="12">
      <c r="B325" s="63"/>
      <c r="C325" s="64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  <c r="AA325" s="65"/>
      <c r="AB325" s="65"/>
      <c r="AC325" s="65"/>
      <c r="AD325" s="65"/>
      <c r="AE325" s="65"/>
      <c r="AF325" s="65"/>
      <c r="AG325" s="65"/>
      <c r="AH325" s="65"/>
      <c r="AI325" s="65"/>
      <c r="AJ325" s="65"/>
      <c r="AK325" s="65"/>
      <c r="AL325" s="65"/>
      <c r="AM325" s="65"/>
      <c r="AN325" s="65"/>
      <c r="AO325" s="65"/>
      <c r="AP325" s="65"/>
      <c r="AQ325" s="65"/>
      <c r="AR325" s="65"/>
      <c r="AS325" s="65"/>
      <c r="AT325" s="65"/>
      <c r="AU325" s="65"/>
      <c r="AV325" s="65"/>
      <c r="AW325" s="65"/>
      <c r="AX325" s="65"/>
      <c r="AY325" s="65"/>
      <c r="AZ325" s="65"/>
      <c r="BA325" s="65"/>
      <c r="BB325" s="65"/>
      <c r="BC325" s="65"/>
      <c r="BD325" s="65"/>
      <c r="BE325" s="65"/>
      <c r="BF325" s="65"/>
      <c r="BG325" s="65"/>
      <c r="BH325" s="65"/>
      <c r="BI325" s="65"/>
      <c r="BJ325" s="65"/>
      <c r="BK325" s="65"/>
      <c r="BL325" s="65"/>
      <c r="BM325" s="65"/>
      <c r="BN325" s="65"/>
      <c r="BO325" s="65"/>
      <c r="BP325" s="65"/>
      <c r="BQ325" s="65"/>
      <c r="BR325" s="65"/>
      <c r="BS325" s="65"/>
      <c r="BT325" s="65"/>
      <c r="BU325" s="65"/>
      <c r="BV325" s="65"/>
      <c r="BW325" s="65"/>
      <c r="BX325" s="65"/>
      <c r="BY325" s="65"/>
      <c r="BZ325" s="65"/>
      <c r="CA325" s="65"/>
      <c r="CB325" s="65"/>
      <c r="CC325" s="65"/>
      <c r="CD325" s="65"/>
      <c r="CE325" s="65"/>
      <c r="CF325" s="65"/>
      <c r="CG325" s="65"/>
      <c r="CH325" s="65"/>
      <c r="CI325" s="65"/>
      <c r="CJ325" s="65"/>
      <c r="CK325" s="65"/>
      <c r="CL325" s="65"/>
      <c r="CM325" s="65"/>
      <c r="CN325" s="65"/>
      <c r="CO325" s="65"/>
      <c r="CP325" s="65"/>
      <c r="CQ325" s="65"/>
      <c r="CR325" s="65"/>
      <c r="CS325" s="65"/>
      <c r="CT325" s="65"/>
      <c r="CU325" s="65"/>
      <c r="CV325" s="65"/>
      <c r="CW325" s="65"/>
      <c r="CX325" s="65"/>
      <c r="CY325" s="65"/>
      <c r="CZ325" s="65"/>
      <c r="DA325" s="65"/>
      <c r="DB325" s="65"/>
      <c r="DC325" s="65"/>
      <c r="DD325" s="65"/>
      <c r="DE325" s="65"/>
      <c r="DF325" s="65"/>
      <c r="DG325" s="65"/>
      <c r="DH325" s="65"/>
      <c r="DI325" s="65"/>
      <c r="DJ325" s="65"/>
      <c r="DK325" s="65"/>
      <c r="DL325" s="65"/>
      <c r="DM325" s="65"/>
      <c r="DN325" s="65"/>
      <c r="DO325" s="65"/>
      <c r="DP325" s="65"/>
      <c r="DQ325" s="65"/>
      <c r="DR325" s="65"/>
      <c r="DS325" s="65"/>
      <c r="DT325" s="65"/>
      <c r="DU325" s="65"/>
      <c r="DV325" s="65"/>
      <c r="DW325" s="65"/>
      <c r="DX325" s="65"/>
      <c r="DY325" s="65"/>
      <c r="DZ325" s="65"/>
      <c r="EA325" s="65"/>
      <c r="EB325" s="65"/>
      <c r="EC325" s="65"/>
      <c r="ED325" s="65"/>
      <c r="EE325" s="65"/>
      <c r="EF325" s="65"/>
      <c r="EG325" s="65"/>
      <c r="EH325" s="65"/>
      <c r="EI325" s="65"/>
      <c r="EJ325" s="65"/>
      <c r="EK325" s="65"/>
      <c r="EL325" s="65"/>
      <c r="EM325" s="65"/>
      <c r="EN325" s="65"/>
      <c r="EO325" s="65"/>
      <c r="EP325" s="65"/>
      <c r="EQ325" s="65"/>
      <c r="ER325" s="65"/>
      <c r="ES325" s="65"/>
      <c r="ET325" s="65"/>
      <c r="EU325" s="65"/>
      <c r="EV325" s="65"/>
      <c r="EW325" s="65"/>
      <c r="EX325" s="65"/>
      <c r="EY325" s="65"/>
      <c r="EZ325" s="65"/>
      <c r="FA325" s="65"/>
      <c r="FB325" s="65"/>
      <c r="FC325" s="65"/>
      <c r="FD325" s="65"/>
      <c r="FE325" s="65"/>
      <c r="FF325" s="65"/>
      <c r="FG325" s="65"/>
      <c r="FH325" s="65"/>
      <c r="FI325" s="65"/>
      <c r="FJ325" s="65"/>
      <c r="FK325" s="65"/>
      <c r="FL325" s="65"/>
      <c r="FM325" s="65"/>
      <c r="FN325" s="65"/>
      <c r="FO325" s="65"/>
      <c r="FP325" s="65"/>
      <c r="FQ325" s="65"/>
      <c r="FR325" s="65"/>
      <c r="FS325" s="65"/>
      <c r="FT325" s="65"/>
      <c r="FU325" s="65"/>
      <c r="FV325" s="65"/>
      <c r="FW325" s="65"/>
      <c r="FX325" s="65"/>
      <c r="FY325" s="65"/>
      <c r="FZ325" s="65"/>
      <c r="GA325" s="65"/>
      <c r="GB325" s="65"/>
      <c r="GC325" s="65"/>
      <c r="GD325" s="65"/>
      <c r="GE325" s="65"/>
      <c r="GF325" s="65"/>
      <c r="GG325" s="65"/>
      <c r="GH325" s="65"/>
      <c r="GI325" s="65"/>
      <c r="GJ325" s="65"/>
      <c r="GK325" s="65"/>
      <c r="GL325" s="65"/>
      <c r="GM325" s="65"/>
      <c r="GN325" s="65"/>
      <c r="GO325" s="65"/>
      <c r="GP325" s="65"/>
      <c r="GQ325" s="65"/>
      <c r="GR325" s="65"/>
      <c r="GS325" s="65"/>
      <c r="GT325" s="65"/>
      <c r="GU325" s="65"/>
      <c r="GV325" s="65"/>
      <c r="GW325" s="65"/>
      <c r="GX325" s="65"/>
      <c r="GY325" s="65"/>
      <c r="GZ325" s="65"/>
      <c r="HA325" s="65"/>
      <c r="HB325" s="65"/>
      <c r="HC325" s="65"/>
      <c r="HD325" s="65"/>
      <c r="HE325" s="65"/>
      <c r="HF325" s="65"/>
      <c r="HG325" s="65"/>
      <c r="HH325" s="65"/>
      <c r="HI325" s="65"/>
      <c r="HJ325" s="65"/>
      <c r="HK325" s="65"/>
      <c r="HL325" s="65"/>
      <c r="HM325" s="65"/>
      <c r="HN325" s="65"/>
      <c r="HO325" s="65"/>
      <c r="HP325" s="65"/>
      <c r="HQ325" s="65"/>
      <c r="HR325" s="65"/>
      <c r="HS325" s="65"/>
      <c r="HT325" s="65"/>
      <c r="HU325" s="65"/>
      <c r="HV325" s="65"/>
      <c r="HW325" s="65"/>
      <c r="HX325" s="65"/>
      <c r="HY325" s="65"/>
      <c r="HZ325" s="65"/>
      <c r="IA325" s="65"/>
      <c r="IB325" s="65"/>
      <c r="IC325" s="65"/>
    </row>
    <row r="326" spans="2:237" s="62" customFormat="1" ht="12">
      <c r="B326" s="63"/>
      <c r="C326" s="64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  <c r="AA326" s="65"/>
      <c r="AB326" s="65"/>
      <c r="AC326" s="65"/>
      <c r="AD326" s="65"/>
      <c r="AE326" s="65"/>
      <c r="AF326" s="65"/>
      <c r="AG326" s="65"/>
      <c r="AH326" s="65"/>
      <c r="AI326" s="65"/>
      <c r="AJ326" s="65"/>
      <c r="AK326" s="65"/>
      <c r="AL326" s="65"/>
      <c r="AM326" s="65"/>
      <c r="AN326" s="65"/>
      <c r="AO326" s="65"/>
      <c r="AP326" s="65"/>
      <c r="AQ326" s="65"/>
      <c r="AR326" s="65"/>
      <c r="AS326" s="65"/>
      <c r="AT326" s="65"/>
      <c r="AU326" s="65"/>
      <c r="AV326" s="65"/>
      <c r="AW326" s="65"/>
      <c r="AX326" s="65"/>
      <c r="AY326" s="65"/>
      <c r="AZ326" s="65"/>
      <c r="BA326" s="65"/>
      <c r="BB326" s="65"/>
      <c r="BC326" s="65"/>
      <c r="BD326" s="65"/>
      <c r="BE326" s="65"/>
      <c r="BF326" s="65"/>
      <c r="BG326" s="65"/>
      <c r="BH326" s="65"/>
      <c r="BI326" s="65"/>
      <c r="BJ326" s="65"/>
      <c r="BK326" s="65"/>
      <c r="BL326" s="65"/>
      <c r="BM326" s="65"/>
      <c r="BN326" s="65"/>
      <c r="BO326" s="65"/>
      <c r="BP326" s="65"/>
      <c r="BQ326" s="65"/>
      <c r="BR326" s="65"/>
      <c r="BS326" s="65"/>
      <c r="BT326" s="65"/>
      <c r="BU326" s="65"/>
      <c r="BV326" s="65"/>
      <c r="BW326" s="65"/>
      <c r="BX326" s="65"/>
      <c r="BY326" s="65"/>
      <c r="BZ326" s="65"/>
      <c r="CA326" s="65"/>
      <c r="CB326" s="65"/>
      <c r="CC326" s="65"/>
      <c r="CD326" s="65"/>
      <c r="CE326" s="65"/>
      <c r="CF326" s="65"/>
      <c r="CG326" s="65"/>
      <c r="CH326" s="65"/>
      <c r="CI326" s="65"/>
      <c r="CJ326" s="65"/>
      <c r="CK326" s="65"/>
      <c r="CL326" s="65"/>
      <c r="CM326" s="65"/>
      <c r="CN326" s="65"/>
      <c r="CO326" s="65"/>
      <c r="CP326" s="65"/>
      <c r="CQ326" s="65"/>
      <c r="CR326" s="65"/>
      <c r="CS326" s="65"/>
      <c r="CT326" s="65"/>
      <c r="CU326" s="65"/>
      <c r="CV326" s="65"/>
      <c r="CW326" s="65"/>
      <c r="CX326" s="65"/>
      <c r="CY326" s="65"/>
      <c r="CZ326" s="65"/>
      <c r="DA326" s="65"/>
      <c r="DB326" s="65"/>
      <c r="DC326" s="65"/>
      <c r="DD326" s="65"/>
      <c r="DE326" s="65"/>
      <c r="DF326" s="65"/>
      <c r="DG326" s="65"/>
      <c r="DH326" s="65"/>
      <c r="DI326" s="65"/>
      <c r="DJ326" s="65"/>
      <c r="DK326" s="65"/>
      <c r="DL326" s="65"/>
      <c r="DM326" s="65"/>
      <c r="DN326" s="65"/>
      <c r="DO326" s="65"/>
      <c r="DP326" s="65"/>
      <c r="DQ326" s="65"/>
      <c r="DR326" s="65"/>
      <c r="DS326" s="65"/>
      <c r="DT326" s="65"/>
      <c r="DU326" s="65"/>
      <c r="DV326" s="65"/>
      <c r="DW326" s="65"/>
      <c r="DX326" s="65"/>
      <c r="DY326" s="65"/>
      <c r="DZ326" s="65"/>
      <c r="EA326" s="65"/>
      <c r="EB326" s="65"/>
      <c r="EC326" s="65"/>
      <c r="ED326" s="65"/>
      <c r="EE326" s="65"/>
      <c r="EF326" s="65"/>
      <c r="EG326" s="65"/>
      <c r="EH326" s="65"/>
      <c r="EI326" s="65"/>
      <c r="EJ326" s="65"/>
      <c r="EK326" s="65"/>
      <c r="EL326" s="65"/>
      <c r="EM326" s="65"/>
      <c r="EN326" s="65"/>
      <c r="EO326" s="65"/>
      <c r="EP326" s="65"/>
      <c r="EQ326" s="65"/>
      <c r="ER326" s="65"/>
      <c r="ES326" s="65"/>
      <c r="ET326" s="65"/>
      <c r="EU326" s="65"/>
      <c r="EV326" s="65"/>
      <c r="EW326" s="65"/>
      <c r="EX326" s="65"/>
      <c r="EY326" s="65"/>
      <c r="EZ326" s="65"/>
      <c r="FA326" s="65"/>
      <c r="FB326" s="65"/>
      <c r="FC326" s="65"/>
      <c r="FD326" s="65"/>
      <c r="FE326" s="65"/>
      <c r="FF326" s="65"/>
      <c r="FG326" s="65"/>
      <c r="FH326" s="65"/>
      <c r="FI326" s="65"/>
      <c r="FJ326" s="65"/>
      <c r="FK326" s="65"/>
      <c r="FL326" s="65"/>
      <c r="FM326" s="65"/>
      <c r="FN326" s="65"/>
      <c r="FO326" s="65"/>
      <c r="FP326" s="65"/>
      <c r="FQ326" s="65"/>
      <c r="FR326" s="65"/>
      <c r="FS326" s="65"/>
      <c r="FT326" s="65"/>
      <c r="FU326" s="65"/>
      <c r="FV326" s="65"/>
      <c r="FW326" s="65"/>
      <c r="FX326" s="65"/>
      <c r="FY326" s="65"/>
      <c r="FZ326" s="65"/>
      <c r="GA326" s="65"/>
      <c r="GB326" s="65"/>
      <c r="GC326" s="65"/>
      <c r="GD326" s="65"/>
      <c r="GE326" s="65"/>
      <c r="GF326" s="65"/>
      <c r="GG326" s="65"/>
      <c r="GH326" s="65"/>
      <c r="GI326" s="65"/>
      <c r="GJ326" s="65"/>
      <c r="GK326" s="65"/>
      <c r="GL326" s="65"/>
      <c r="GM326" s="65"/>
      <c r="GN326" s="65"/>
      <c r="GO326" s="65"/>
      <c r="GP326" s="65"/>
      <c r="GQ326" s="65"/>
      <c r="GR326" s="65"/>
      <c r="GS326" s="65"/>
      <c r="GT326" s="65"/>
      <c r="GU326" s="65"/>
      <c r="GV326" s="65"/>
      <c r="GW326" s="65"/>
      <c r="GX326" s="65"/>
      <c r="GY326" s="65"/>
      <c r="GZ326" s="65"/>
      <c r="HA326" s="65"/>
      <c r="HB326" s="65"/>
      <c r="HC326" s="65"/>
      <c r="HD326" s="65"/>
      <c r="HE326" s="65"/>
      <c r="HF326" s="65"/>
      <c r="HG326" s="65"/>
      <c r="HH326" s="65"/>
      <c r="HI326" s="65"/>
      <c r="HJ326" s="65"/>
      <c r="HK326" s="65"/>
      <c r="HL326" s="65"/>
      <c r="HM326" s="65"/>
      <c r="HN326" s="65"/>
      <c r="HO326" s="65"/>
      <c r="HP326" s="65"/>
      <c r="HQ326" s="65"/>
      <c r="HR326" s="65"/>
      <c r="HS326" s="65"/>
      <c r="HT326" s="65"/>
      <c r="HU326" s="65"/>
      <c r="HV326" s="65"/>
      <c r="HW326" s="65"/>
      <c r="HX326" s="65"/>
      <c r="HY326" s="65"/>
      <c r="HZ326" s="65"/>
      <c r="IA326" s="65"/>
      <c r="IB326" s="65"/>
      <c r="IC326" s="65"/>
    </row>
    <row r="327" spans="2:237" s="62" customFormat="1" ht="12">
      <c r="B327" s="63"/>
      <c r="C327" s="64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  <c r="AA327" s="65"/>
      <c r="AB327" s="65"/>
      <c r="AC327" s="65"/>
      <c r="AD327" s="65"/>
      <c r="AE327" s="65"/>
      <c r="AF327" s="65"/>
      <c r="AG327" s="65"/>
      <c r="AH327" s="65"/>
      <c r="AI327" s="65"/>
      <c r="AJ327" s="65"/>
      <c r="AK327" s="65"/>
      <c r="AL327" s="65"/>
      <c r="AM327" s="65"/>
      <c r="AN327" s="65"/>
      <c r="AO327" s="65"/>
      <c r="AP327" s="65"/>
      <c r="AQ327" s="65"/>
      <c r="AR327" s="65"/>
      <c r="AS327" s="65"/>
      <c r="AT327" s="65"/>
      <c r="AU327" s="65"/>
      <c r="AV327" s="65"/>
      <c r="AW327" s="65"/>
      <c r="AX327" s="65"/>
      <c r="AY327" s="65"/>
      <c r="AZ327" s="65"/>
      <c r="BA327" s="65"/>
      <c r="BB327" s="65"/>
      <c r="BC327" s="65"/>
      <c r="BD327" s="65"/>
      <c r="BE327" s="65"/>
      <c r="BF327" s="65"/>
      <c r="BG327" s="65"/>
      <c r="BH327" s="65"/>
      <c r="BI327" s="65"/>
      <c r="BJ327" s="65"/>
      <c r="BK327" s="65"/>
      <c r="BL327" s="65"/>
      <c r="BM327" s="65"/>
      <c r="BN327" s="65"/>
      <c r="BO327" s="65"/>
      <c r="BP327" s="65"/>
      <c r="BQ327" s="65"/>
      <c r="BR327" s="65"/>
      <c r="BS327" s="65"/>
      <c r="BT327" s="65"/>
      <c r="BU327" s="65"/>
      <c r="BV327" s="65"/>
      <c r="BW327" s="65"/>
      <c r="BX327" s="65"/>
      <c r="BY327" s="65"/>
      <c r="BZ327" s="65"/>
      <c r="CA327" s="65"/>
      <c r="CB327" s="65"/>
      <c r="CC327" s="65"/>
      <c r="CD327" s="65"/>
      <c r="CE327" s="65"/>
      <c r="CF327" s="65"/>
      <c r="CG327" s="65"/>
      <c r="CH327" s="65"/>
      <c r="CI327" s="65"/>
      <c r="CJ327" s="65"/>
      <c r="CK327" s="65"/>
      <c r="CL327" s="65"/>
      <c r="CM327" s="65"/>
      <c r="CN327" s="65"/>
      <c r="CO327" s="65"/>
      <c r="CP327" s="65"/>
      <c r="CQ327" s="65"/>
      <c r="CR327" s="65"/>
      <c r="CS327" s="65"/>
      <c r="CT327" s="65"/>
      <c r="CU327" s="65"/>
      <c r="CV327" s="65"/>
      <c r="CW327" s="65"/>
      <c r="CX327" s="65"/>
      <c r="CY327" s="65"/>
      <c r="CZ327" s="65"/>
      <c r="DA327" s="65"/>
      <c r="DB327" s="65"/>
      <c r="DC327" s="65"/>
      <c r="DD327" s="65"/>
      <c r="DE327" s="65"/>
      <c r="DF327" s="65"/>
      <c r="DG327" s="65"/>
      <c r="DH327" s="65"/>
      <c r="DI327" s="65"/>
      <c r="DJ327" s="65"/>
      <c r="DK327" s="65"/>
      <c r="DL327" s="65"/>
      <c r="DM327" s="65"/>
      <c r="DN327" s="65"/>
      <c r="DO327" s="65"/>
      <c r="DP327" s="65"/>
      <c r="DQ327" s="65"/>
      <c r="DR327" s="65"/>
      <c r="DS327" s="65"/>
      <c r="DT327" s="65"/>
      <c r="DU327" s="65"/>
      <c r="DV327" s="65"/>
      <c r="DW327" s="65"/>
      <c r="DX327" s="65"/>
      <c r="DY327" s="65"/>
      <c r="DZ327" s="65"/>
      <c r="EA327" s="65"/>
      <c r="EB327" s="65"/>
      <c r="EC327" s="65"/>
      <c r="ED327" s="65"/>
      <c r="EE327" s="65"/>
      <c r="EF327" s="65"/>
      <c r="EG327" s="65"/>
      <c r="EH327" s="65"/>
      <c r="EI327" s="65"/>
      <c r="EJ327" s="65"/>
      <c r="EK327" s="65"/>
      <c r="EL327" s="65"/>
      <c r="EM327" s="65"/>
      <c r="EN327" s="65"/>
      <c r="EO327" s="65"/>
      <c r="EP327" s="65"/>
      <c r="EQ327" s="65"/>
      <c r="ER327" s="65"/>
      <c r="ES327" s="65"/>
      <c r="ET327" s="65"/>
      <c r="EU327" s="65"/>
      <c r="EV327" s="65"/>
      <c r="EW327" s="65"/>
      <c r="EX327" s="65"/>
      <c r="EY327" s="65"/>
      <c r="EZ327" s="65"/>
      <c r="FA327" s="65"/>
      <c r="FB327" s="65"/>
      <c r="FC327" s="65"/>
      <c r="FD327" s="65"/>
      <c r="FE327" s="65"/>
      <c r="FF327" s="65"/>
      <c r="FG327" s="65"/>
      <c r="FH327" s="65"/>
      <c r="FI327" s="65"/>
      <c r="FJ327" s="65"/>
      <c r="FK327" s="65"/>
      <c r="FL327" s="65"/>
      <c r="FM327" s="65"/>
      <c r="FN327" s="65"/>
      <c r="FO327" s="65"/>
      <c r="FP327" s="65"/>
      <c r="FQ327" s="65"/>
      <c r="FR327" s="65"/>
      <c r="FS327" s="65"/>
      <c r="FT327" s="65"/>
      <c r="FU327" s="65"/>
      <c r="FV327" s="65"/>
      <c r="FW327" s="65"/>
      <c r="FX327" s="65"/>
      <c r="FY327" s="65"/>
      <c r="FZ327" s="65"/>
      <c r="GA327" s="65"/>
      <c r="GB327" s="65"/>
      <c r="GC327" s="65"/>
      <c r="GD327" s="65"/>
      <c r="GE327" s="65"/>
      <c r="GF327" s="65"/>
      <c r="GG327" s="65"/>
      <c r="GH327" s="65"/>
      <c r="GI327" s="65"/>
      <c r="GJ327" s="65"/>
      <c r="GK327" s="65"/>
      <c r="GL327" s="65"/>
      <c r="GM327" s="65"/>
      <c r="GN327" s="65"/>
      <c r="GO327" s="65"/>
      <c r="GP327" s="65"/>
      <c r="GQ327" s="65"/>
      <c r="GR327" s="65"/>
      <c r="GS327" s="65"/>
      <c r="GT327" s="65"/>
      <c r="GU327" s="65"/>
      <c r="GV327" s="65"/>
      <c r="GW327" s="65"/>
      <c r="GX327" s="65"/>
      <c r="GY327" s="65"/>
      <c r="GZ327" s="65"/>
      <c r="HA327" s="65"/>
      <c r="HB327" s="65"/>
      <c r="HC327" s="65"/>
      <c r="HD327" s="65"/>
      <c r="HE327" s="65"/>
      <c r="HF327" s="65"/>
      <c r="HG327" s="65"/>
      <c r="HH327" s="65"/>
      <c r="HI327" s="65"/>
      <c r="HJ327" s="65"/>
      <c r="HK327" s="65"/>
      <c r="HL327" s="65"/>
      <c r="HM327" s="65"/>
      <c r="HN327" s="65"/>
      <c r="HO327" s="65"/>
      <c r="HP327" s="65"/>
      <c r="HQ327" s="65"/>
      <c r="HR327" s="65"/>
      <c r="HS327" s="65"/>
      <c r="HT327" s="65"/>
      <c r="HU327" s="65"/>
      <c r="HV327" s="65"/>
      <c r="HW327" s="65"/>
      <c r="HX327" s="65"/>
      <c r="HY327" s="65"/>
      <c r="HZ327" s="65"/>
      <c r="IA327" s="65"/>
      <c r="IB327" s="65"/>
      <c r="IC327" s="65"/>
    </row>
    <row r="328" spans="2:237" s="62" customFormat="1" ht="12">
      <c r="B328" s="63"/>
      <c r="C328" s="64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  <c r="AA328" s="65"/>
      <c r="AB328" s="65"/>
      <c r="AC328" s="65"/>
      <c r="AD328" s="65"/>
      <c r="AE328" s="65"/>
      <c r="AF328" s="65"/>
      <c r="AG328" s="65"/>
      <c r="AH328" s="65"/>
      <c r="AI328" s="65"/>
      <c r="AJ328" s="65"/>
      <c r="AK328" s="65"/>
      <c r="AL328" s="65"/>
      <c r="AM328" s="65"/>
      <c r="AN328" s="65"/>
      <c r="AO328" s="65"/>
      <c r="AP328" s="65"/>
      <c r="AQ328" s="65"/>
      <c r="AR328" s="65"/>
      <c r="AS328" s="65"/>
      <c r="AT328" s="65"/>
      <c r="AU328" s="65"/>
      <c r="AV328" s="65"/>
      <c r="AW328" s="65"/>
      <c r="AX328" s="65"/>
      <c r="AY328" s="65"/>
      <c r="AZ328" s="65"/>
      <c r="BA328" s="65"/>
      <c r="BB328" s="65"/>
      <c r="BC328" s="65"/>
      <c r="BD328" s="65"/>
      <c r="BE328" s="65"/>
      <c r="BF328" s="65"/>
      <c r="BG328" s="65"/>
      <c r="BH328" s="65"/>
      <c r="BI328" s="65"/>
      <c r="BJ328" s="65"/>
      <c r="BK328" s="65"/>
      <c r="BL328" s="65"/>
      <c r="BM328" s="65"/>
      <c r="BN328" s="65"/>
      <c r="BO328" s="65"/>
      <c r="BP328" s="65"/>
      <c r="BQ328" s="65"/>
      <c r="BR328" s="65"/>
      <c r="BS328" s="65"/>
      <c r="BT328" s="65"/>
      <c r="BU328" s="65"/>
      <c r="BV328" s="65"/>
      <c r="BW328" s="65"/>
      <c r="BX328" s="65"/>
      <c r="BY328" s="65"/>
      <c r="BZ328" s="65"/>
      <c r="CA328" s="65"/>
      <c r="CB328" s="65"/>
      <c r="CC328" s="65"/>
      <c r="CD328" s="65"/>
      <c r="CE328" s="65"/>
      <c r="CF328" s="65"/>
      <c r="CG328" s="65"/>
      <c r="CH328" s="65"/>
      <c r="CI328" s="65"/>
      <c r="CJ328" s="65"/>
      <c r="CK328" s="65"/>
      <c r="CL328" s="65"/>
      <c r="CM328" s="65"/>
      <c r="CN328" s="65"/>
      <c r="CO328" s="65"/>
      <c r="CP328" s="65"/>
      <c r="CQ328" s="65"/>
      <c r="CR328" s="65"/>
      <c r="CS328" s="65"/>
      <c r="CT328" s="65"/>
      <c r="CU328" s="65"/>
      <c r="CV328" s="65"/>
      <c r="CW328" s="65"/>
      <c r="CX328" s="65"/>
      <c r="CY328" s="65"/>
      <c r="CZ328" s="65"/>
      <c r="DA328" s="65"/>
      <c r="DB328" s="65"/>
      <c r="DC328" s="65"/>
      <c r="DD328" s="65"/>
      <c r="DE328" s="65"/>
      <c r="DF328" s="65"/>
      <c r="DG328" s="65"/>
      <c r="DH328" s="65"/>
      <c r="DI328" s="65"/>
      <c r="DJ328" s="65"/>
      <c r="DK328" s="65"/>
      <c r="DL328" s="65"/>
      <c r="DM328" s="65"/>
      <c r="DN328" s="65"/>
      <c r="DO328" s="65"/>
      <c r="DP328" s="65"/>
      <c r="DQ328" s="65"/>
      <c r="DR328" s="65"/>
      <c r="DS328" s="65"/>
      <c r="DT328" s="65"/>
      <c r="DU328" s="65"/>
      <c r="DV328" s="65"/>
      <c r="DW328" s="65"/>
      <c r="DX328" s="65"/>
      <c r="DY328" s="65"/>
      <c r="DZ328" s="65"/>
      <c r="EA328" s="65"/>
      <c r="EB328" s="65"/>
      <c r="EC328" s="65"/>
      <c r="ED328" s="65"/>
      <c r="EE328" s="65"/>
      <c r="EF328" s="65"/>
      <c r="EG328" s="65"/>
      <c r="EH328" s="65"/>
      <c r="EI328" s="65"/>
      <c r="EJ328" s="65"/>
      <c r="EK328" s="65"/>
      <c r="EL328" s="65"/>
      <c r="EM328" s="65"/>
      <c r="EN328" s="65"/>
      <c r="EO328" s="65"/>
      <c r="EP328" s="65"/>
      <c r="EQ328" s="65"/>
      <c r="ER328" s="65"/>
      <c r="ES328" s="65"/>
      <c r="ET328" s="65"/>
      <c r="EU328" s="65"/>
      <c r="EV328" s="65"/>
      <c r="EW328" s="65"/>
      <c r="EX328" s="65"/>
      <c r="EY328" s="65"/>
      <c r="EZ328" s="65"/>
      <c r="FA328" s="65"/>
      <c r="FB328" s="65"/>
      <c r="FC328" s="65"/>
      <c r="FD328" s="65"/>
      <c r="FE328" s="65"/>
      <c r="FF328" s="65"/>
      <c r="FG328" s="65"/>
      <c r="FH328" s="65"/>
      <c r="FI328" s="65"/>
      <c r="FJ328" s="65"/>
      <c r="FK328" s="65"/>
      <c r="FL328" s="65"/>
      <c r="FM328" s="65"/>
      <c r="FN328" s="65"/>
      <c r="FO328" s="65"/>
      <c r="FP328" s="65"/>
      <c r="FQ328" s="65"/>
      <c r="FR328" s="65"/>
      <c r="FS328" s="65"/>
      <c r="FT328" s="65"/>
      <c r="FU328" s="65"/>
      <c r="FV328" s="65"/>
      <c r="FW328" s="65"/>
      <c r="FX328" s="65"/>
      <c r="FY328" s="65"/>
      <c r="FZ328" s="65"/>
      <c r="GA328" s="65"/>
      <c r="GB328" s="65"/>
      <c r="GC328" s="65"/>
      <c r="GD328" s="65"/>
      <c r="GE328" s="65"/>
      <c r="GF328" s="65"/>
      <c r="GG328" s="65"/>
      <c r="GH328" s="65"/>
      <c r="GI328" s="65"/>
      <c r="GJ328" s="65"/>
      <c r="GK328" s="65"/>
      <c r="GL328" s="65"/>
      <c r="GM328" s="65"/>
      <c r="GN328" s="65"/>
      <c r="GO328" s="65"/>
      <c r="GP328" s="65"/>
      <c r="GQ328" s="65"/>
      <c r="GR328" s="65"/>
      <c r="GS328" s="65"/>
      <c r="GT328" s="65"/>
      <c r="GU328" s="65"/>
      <c r="GV328" s="65"/>
      <c r="GW328" s="65"/>
      <c r="GX328" s="65"/>
      <c r="GY328" s="65"/>
      <c r="GZ328" s="65"/>
      <c r="HA328" s="65"/>
      <c r="HB328" s="65"/>
      <c r="HC328" s="65"/>
      <c r="HD328" s="65"/>
      <c r="HE328" s="65"/>
      <c r="HF328" s="65"/>
      <c r="HG328" s="65"/>
      <c r="HH328" s="65"/>
      <c r="HI328" s="65"/>
      <c r="HJ328" s="65"/>
      <c r="HK328" s="65"/>
      <c r="HL328" s="65"/>
      <c r="HM328" s="65"/>
      <c r="HN328" s="65"/>
      <c r="HO328" s="65"/>
      <c r="HP328" s="65"/>
      <c r="HQ328" s="65"/>
      <c r="HR328" s="65"/>
      <c r="HS328" s="65"/>
      <c r="HT328" s="65"/>
      <c r="HU328" s="65"/>
      <c r="HV328" s="65"/>
      <c r="HW328" s="65"/>
      <c r="HX328" s="65"/>
      <c r="HY328" s="65"/>
      <c r="HZ328" s="65"/>
      <c r="IA328" s="65"/>
      <c r="IB328" s="65"/>
      <c r="IC328" s="65"/>
    </row>
    <row r="329" spans="2:237" s="62" customFormat="1" ht="12">
      <c r="B329" s="63"/>
      <c r="C329" s="64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  <c r="AA329" s="65"/>
      <c r="AB329" s="65"/>
      <c r="AC329" s="65"/>
      <c r="AD329" s="65"/>
      <c r="AE329" s="65"/>
      <c r="AF329" s="65"/>
      <c r="AG329" s="65"/>
      <c r="AH329" s="65"/>
      <c r="AI329" s="65"/>
      <c r="AJ329" s="65"/>
      <c r="AK329" s="65"/>
      <c r="AL329" s="65"/>
      <c r="AM329" s="65"/>
      <c r="AN329" s="65"/>
      <c r="AO329" s="65"/>
      <c r="AP329" s="65"/>
      <c r="AQ329" s="65"/>
      <c r="AR329" s="65"/>
      <c r="AS329" s="65"/>
      <c r="AT329" s="65"/>
      <c r="AU329" s="65"/>
      <c r="AV329" s="65"/>
      <c r="AW329" s="65"/>
      <c r="AX329" s="65"/>
      <c r="AY329" s="65"/>
      <c r="AZ329" s="65"/>
      <c r="BA329" s="65"/>
      <c r="BB329" s="65"/>
      <c r="BC329" s="65"/>
      <c r="BD329" s="65"/>
      <c r="BE329" s="65"/>
      <c r="BF329" s="65"/>
      <c r="BG329" s="65"/>
      <c r="BH329" s="65"/>
      <c r="BI329" s="65"/>
      <c r="BJ329" s="65"/>
      <c r="BK329" s="65"/>
      <c r="BL329" s="65"/>
      <c r="BM329" s="65"/>
      <c r="BN329" s="65"/>
      <c r="BO329" s="65"/>
      <c r="BP329" s="65"/>
      <c r="BQ329" s="65"/>
      <c r="BR329" s="65"/>
      <c r="BS329" s="65"/>
      <c r="BT329" s="65"/>
      <c r="BU329" s="65"/>
      <c r="BV329" s="65"/>
      <c r="BW329" s="65"/>
      <c r="BX329" s="65"/>
      <c r="BY329" s="65"/>
      <c r="BZ329" s="65"/>
      <c r="CA329" s="65"/>
      <c r="CB329" s="65"/>
      <c r="CC329" s="65"/>
      <c r="CD329" s="65"/>
      <c r="CE329" s="65"/>
      <c r="CF329" s="65"/>
      <c r="CG329" s="65"/>
      <c r="CH329" s="65"/>
      <c r="CI329" s="65"/>
      <c r="CJ329" s="65"/>
      <c r="CK329" s="65"/>
      <c r="CL329" s="65"/>
      <c r="CM329" s="65"/>
      <c r="CN329" s="65"/>
      <c r="CO329" s="65"/>
      <c r="CP329" s="65"/>
      <c r="CQ329" s="65"/>
      <c r="CR329" s="65"/>
      <c r="CS329" s="65"/>
      <c r="CT329" s="65"/>
      <c r="CU329" s="65"/>
      <c r="CV329" s="65"/>
      <c r="CW329" s="65"/>
      <c r="CX329" s="65"/>
      <c r="CY329" s="65"/>
      <c r="CZ329" s="65"/>
      <c r="DA329" s="65"/>
      <c r="DB329" s="65"/>
      <c r="DC329" s="65"/>
      <c r="DD329" s="65"/>
      <c r="DE329" s="65"/>
      <c r="DF329" s="65"/>
      <c r="DG329" s="65"/>
      <c r="DH329" s="65"/>
      <c r="DI329" s="65"/>
      <c r="DJ329" s="65"/>
      <c r="DK329" s="65"/>
      <c r="DL329" s="65"/>
      <c r="DM329" s="65"/>
      <c r="DN329" s="65"/>
      <c r="DO329" s="65"/>
      <c r="DP329" s="65"/>
      <c r="DQ329" s="65"/>
      <c r="DR329" s="65"/>
      <c r="DS329" s="65"/>
      <c r="DT329" s="65"/>
      <c r="DU329" s="65"/>
      <c r="DV329" s="65"/>
      <c r="DW329" s="65"/>
      <c r="DX329" s="65"/>
      <c r="DY329" s="65"/>
      <c r="DZ329" s="65"/>
      <c r="EA329" s="65"/>
      <c r="EB329" s="65"/>
      <c r="EC329" s="65"/>
      <c r="ED329" s="65"/>
      <c r="EE329" s="65"/>
      <c r="EF329" s="65"/>
      <c r="EG329" s="65"/>
      <c r="EH329" s="65"/>
      <c r="EI329" s="65"/>
      <c r="EJ329" s="65"/>
      <c r="EK329" s="65"/>
      <c r="EL329" s="65"/>
      <c r="EM329" s="65"/>
      <c r="EN329" s="65"/>
      <c r="EO329" s="65"/>
      <c r="EP329" s="65"/>
      <c r="EQ329" s="65"/>
      <c r="ER329" s="65"/>
      <c r="ES329" s="65"/>
      <c r="ET329" s="65"/>
      <c r="EU329" s="65"/>
      <c r="EV329" s="65"/>
      <c r="EW329" s="65"/>
      <c r="EX329" s="65"/>
      <c r="EY329" s="65"/>
      <c r="EZ329" s="65"/>
      <c r="FA329" s="65"/>
      <c r="FB329" s="65"/>
      <c r="FC329" s="65"/>
      <c r="FD329" s="65"/>
      <c r="FE329" s="65"/>
      <c r="FF329" s="65"/>
      <c r="FG329" s="65"/>
      <c r="FH329" s="65"/>
      <c r="FI329" s="65"/>
      <c r="FJ329" s="65"/>
      <c r="FK329" s="65"/>
      <c r="FL329" s="65"/>
      <c r="FM329" s="65"/>
      <c r="FN329" s="65"/>
      <c r="FO329" s="65"/>
      <c r="FP329" s="65"/>
      <c r="FQ329" s="65"/>
      <c r="FR329" s="65"/>
      <c r="FS329" s="65"/>
      <c r="FT329" s="65"/>
      <c r="FU329" s="65"/>
      <c r="FV329" s="65"/>
      <c r="FW329" s="65"/>
      <c r="FX329" s="65"/>
      <c r="FY329" s="65"/>
      <c r="FZ329" s="65"/>
      <c r="GA329" s="65"/>
      <c r="GB329" s="65"/>
      <c r="GC329" s="65"/>
      <c r="GD329" s="65"/>
      <c r="GE329" s="65"/>
      <c r="GF329" s="65"/>
      <c r="GG329" s="65"/>
      <c r="GH329" s="65"/>
      <c r="GI329" s="65"/>
      <c r="GJ329" s="65"/>
      <c r="GK329" s="65"/>
      <c r="GL329" s="65"/>
      <c r="GM329" s="65"/>
      <c r="GN329" s="65"/>
      <c r="GO329" s="65"/>
      <c r="GP329" s="65"/>
      <c r="GQ329" s="65"/>
      <c r="GR329" s="65"/>
      <c r="GS329" s="65"/>
      <c r="GT329" s="65"/>
      <c r="GU329" s="65"/>
      <c r="GV329" s="65"/>
      <c r="GW329" s="65"/>
      <c r="GX329" s="65"/>
      <c r="GY329" s="65"/>
      <c r="GZ329" s="65"/>
      <c r="HA329" s="65"/>
      <c r="HB329" s="65"/>
      <c r="HC329" s="65"/>
      <c r="HD329" s="65"/>
      <c r="HE329" s="65"/>
      <c r="HF329" s="65"/>
      <c r="HG329" s="65"/>
      <c r="HH329" s="65"/>
      <c r="HI329" s="65"/>
      <c r="HJ329" s="65"/>
      <c r="HK329" s="65"/>
      <c r="HL329" s="65"/>
      <c r="HM329" s="65"/>
      <c r="HN329" s="65"/>
      <c r="HO329" s="65"/>
      <c r="HP329" s="65"/>
      <c r="HQ329" s="65"/>
      <c r="HR329" s="65"/>
      <c r="HS329" s="65"/>
      <c r="HT329" s="65"/>
      <c r="HU329" s="65"/>
      <c r="HV329" s="65"/>
      <c r="HW329" s="65"/>
      <c r="HX329" s="65"/>
      <c r="HY329" s="65"/>
      <c r="HZ329" s="65"/>
      <c r="IA329" s="65"/>
      <c r="IB329" s="65"/>
      <c r="IC329" s="65"/>
    </row>
    <row r="330" spans="2:237" s="62" customFormat="1" ht="12">
      <c r="B330" s="63"/>
      <c r="C330" s="64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  <c r="AA330" s="65"/>
      <c r="AB330" s="65"/>
      <c r="AC330" s="65"/>
      <c r="AD330" s="65"/>
      <c r="AE330" s="65"/>
      <c r="AF330" s="65"/>
      <c r="AG330" s="65"/>
      <c r="AH330" s="65"/>
      <c r="AI330" s="65"/>
      <c r="AJ330" s="65"/>
      <c r="AK330" s="65"/>
      <c r="AL330" s="65"/>
      <c r="AM330" s="65"/>
      <c r="AN330" s="65"/>
      <c r="AO330" s="65"/>
      <c r="AP330" s="65"/>
      <c r="AQ330" s="65"/>
      <c r="AR330" s="65"/>
      <c r="AS330" s="65"/>
      <c r="AT330" s="65"/>
      <c r="AU330" s="65"/>
      <c r="AV330" s="65"/>
      <c r="AW330" s="65"/>
      <c r="AX330" s="65"/>
      <c r="AY330" s="65"/>
      <c r="AZ330" s="65"/>
      <c r="BA330" s="65"/>
      <c r="BB330" s="65"/>
      <c r="BC330" s="65"/>
      <c r="BD330" s="65"/>
      <c r="BE330" s="65"/>
      <c r="BF330" s="65"/>
      <c r="BG330" s="65"/>
      <c r="BH330" s="65"/>
      <c r="BI330" s="65"/>
      <c r="BJ330" s="65"/>
      <c r="BK330" s="65"/>
      <c r="BL330" s="65"/>
      <c r="BM330" s="65"/>
      <c r="BN330" s="65"/>
      <c r="BO330" s="65"/>
      <c r="BP330" s="65"/>
      <c r="BQ330" s="65"/>
      <c r="BR330" s="65"/>
      <c r="BS330" s="65"/>
      <c r="BT330" s="65"/>
      <c r="BU330" s="65"/>
      <c r="BV330" s="65"/>
      <c r="BW330" s="65"/>
      <c r="BX330" s="65"/>
      <c r="BY330" s="65"/>
      <c r="BZ330" s="65"/>
      <c r="CA330" s="65"/>
      <c r="CB330" s="65"/>
      <c r="CC330" s="65"/>
      <c r="CD330" s="65"/>
      <c r="CE330" s="65"/>
      <c r="CF330" s="65"/>
      <c r="CG330" s="65"/>
      <c r="CH330" s="65"/>
      <c r="CI330" s="65"/>
      <c r="CJ330" s="65"/>
      <c r="CK330" s="65"/>
      <c r="CL330" s="65"/>
      <c r="CM330" s="65"/>
      <c r="CN330" s="65"/>
      <c r="CO330" s="65"/>
      <c r="CP330" s="65"/>
      <c r="CQ330" s="65"/>
      <c r="CR330" s="65"/>
      <c r="CS330" s="65"/>
      <c r="CT330" s="65"/>
      <c r="CU330" s="65"/>
      <c r="CV330" s="65"/>
      <c r="CW330" s="65"/>
      <c r="CX330" s="65"/>
      <c r="CY330" s="65"/>
      <c r="CZ330" s="65"/>
      <c r="DA330" s="65"/>
      <c r="DB330" s="65"/>
      <c r="DC330" s="65"/>
      <c r="DD330" s="65"/>
      <c r="DE330" s="65"/>
      <c r="DF330" s="65"/>
      <c r="DG330" s="65"/>
      <c r="DH330" s="65"/>
      <c r="DI330" s="65"/>
      <c r="DJ330" s="65"/>
      <c r="DK330" s="65"/>
      <c r="DL330" s="65"/>
      <c r="DM330" s="65"/>
      <c r="DN330" s="65"/>
      <c r="DO330" s="65"/>
      <c r="DP330" s="65"/>
      <c r="DQ330" s="65"/>
      <c r="DR330" s="65"/>
      <c r="DS330" s="65"/>
      <c r="DT330" s="65"/>
      <c r="DU330" s="65"/>
      <c r="DV330" s="65"/>
      <c r="DW330" s="65"/>
      <c r="DX330" s="65"/>
      <c r="DY330" s="65"/>
      <c r="DZ330" s="65"/>
      <c r="EA330" s="65"/>
      <c r="EB330" s="65"/>
      <c r="EC330" s="65"/>
      <c r="ED330" s="65"/>
      <c r="EE330" s="65"/>
      <c r="EF330" s="65"/>
      <c r="EG330" s="65"/>
      <c r="EH330" s="65"/>
      <c r="EI330" s="65"/>
      <c r="EJ330" s="65"/>
      <c r="EK330" s="65"/>
      <c r="EL330" s="65"/>
      <c r="EM330" s="65"/>
      <c r="EN330" s="65"/>
      <c r="EO330" s="65"/>
      <c r="EP330" s="65"/>
      <c r="EQ330" s="65"/>
      <c r="ER330" s="65"/>
      <c r="ES330" s="65"/>
      <c r="ET330" s="65"/>
      <c r="EU330" s="65"/>
      <c r="EV330" s="65"/>
      <c r="EW330" s="65"/>
      <c r="EX330" s="65"/>
      <c r="EY330" s="65"/>
      <c r="EZ330" s="65"/>
      <c r="FA330" s="65"/>
      <c r="FB330" s="65"/>
      <c r="FC330" s="65"/>
      <c r="FD330" s="65"/>
      <c r="FE330" s="65"/>
      <c r="FF330" s="65"/>
      <c r="FG330" s="65"/>
      <c r="FH330" s="65"/>
      <c r="FI330" s="65"/>
      <c r="FJ330" s="65"/>
      <c r="FK330" s="65"/>
      <c r="FL330" s="65"/>
      <c r="FM330" s="65"/>
      <c r="FN330" s="65"/>
      <c r="FO330" s="65"/>
      <c r="FP330" s="65"/>
      <c r="FQ330" s="65"/>
      <c r="FR330" s="65"/>
      <c r="FS330" s="65"/>
      <c r="FT330" s="65"/>
      <c r="FU330" s="65"/>
      <c r="FV330" s="65"/>
      <c r="FW330" s="65"/>
      <c r="FX330" s="65"/>
      <c r="FY330" s="65"/>
      <c r="FZ330" s="65"/>
      <c r="GA330" s="65"/>
      <c r="GB330" s="65"/>
      <c r="GC330" s="65"/>
      <c r="GD330" s="65"/>
      <c r="GE330" s="65"/>
      <c r="GF330" s="65"/>
      <c r="GG330" s="65"/>
      <c r="GH330" s="65"/>
      <c r="GI330" s="65"/>
      <c r="GJ330" s="65"/>
      <c r="GK330" s="65"/>
      <c r="GL330" s="65"/>
      <c r="GM330" s="65"/>
      <c r="GN330" s="65"/>
      <c r="GO330" s="65"/>
      <c r="GP330" s="65"/>
      <c r="GQ330" s="65"/>
      <c r="GR330" s="65"/>
      <c r="GS330" s="65"/>
      <c r="GT330" s="65"/>
      <c r="GU330" s="65"/>
      <c r="GV330" s="65"/>
      <c r="GW330" s="65"/>
      <c r="GX330" s="65"/>
      <c r="GY330" s="65"/>
      <c r="GZ330" s="65"/>
      <c r="HA330" s="65"/>
      <c r="HB330" s="65"/>
      <c r="HC330" s="65"/>
      <c r="HD330" s="65"/>
      <c r="HE330" s="65"/>
      <c r="HF330" s="65"/>
      <c r="HG330" s="65"/>
      <c r="HH330" s="65"/>
      <c r="HI330" s="65"/>
      <c r="HJ330" s="65"/>
      <c r="HK330" s="65"/>
      <c r="HL330" s="65"/>
      <c r="HM330" s="65"/>
      <c r="HN330" s="65"/>
      <c r="HO330" s="65"/>
      <c r="HP330" s="65"/>
      <c r="HQ330" s="65"/>
      <c r="HR330" s="65"/>
      <c r="HS330" s="65"/>
      <c r="HT330" s="65"/>
      <c r="HU330" s="65"/>
      <c r="HV330" s="65"/>
      <c r="HW330" s="65"/>
      <c r="HX330" s="65"/>
      <c r="HY330" s="65"/>
      <c r="HZ330" s="65"/>
      <c r="IA330" s="65"/>
      <c r="IB330" s="65"/>
      <c r="IC330" s="65"/>
    </row>
    <row r="331" spans="2:237" s="62" customFormat="1" ht="12">
      <c r="B331" s="63"/>
      <c r="C331" s="64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  <c r="AH331" s="65"/>
      <c r="AI331" s="65"/>
      <c r="AJ331" s="65"/>
      <c r="AK331" s="65"/>
      <c r="AL331" s="65"/>
      <c r="AM331" s="65"/>
      <c r="AN331" s="65"/>
      <c r="AO331" s="65"/>
      <c r="AP331" s="65"/>
      <c r="AQ331" s="65"/>
      <c r="AR331" s="65"/>
      <c r="AS331" s="65"/>
      <c r="AT331" s="65"/>
      <c r="AU331" s="65"/>
      <c r="AV331" s="65"/>
      <c r="AW331" s="65"/>
      <c r="AX331" s="65"/>
      <c r="AY331" s="65"/>
      <c r="AZ331" s="65"/>
      <c r="BA331" s="65"/>
      <c r="BB331" s="65"/>
      <c r="BC331" s="65"/>
      <c r="BD331" s="65"/>
      <c r="BE331" s="65"/>
      <c r="BF331" s="65"/>
      <c r="BG331" s="65"/>
      <c r="BH331" s="65"/>
      <c r="BI331" s="65"/>
      <c r="BJ331" s="65"/>
      <c r="BK331" s="65"/>
      <c r="BL331" s="65"/>
      <c r="BM331" s="65"/>
      <c r="BN331" s="65"/>
      <c r="BO331" s="65"/>
      <c r="BP331" s="65"/>
      <c r="BQ331" s="65"/>
      <c r="BR331" s="65"/>
      <c r="BS331" s="65"/>
      <c r="BT331" s="65"/>
      <c r="BU331" s="65"/>
      <c r="BV331" s="65"/>
      <c r="BW331" s="65"/>
      <c r="BX331" s="65"/>
      <c r="BY331" s="65"/>
      <c r="BZ331" s="65"/>
      <c r="CA331" s="65"/>
      <c r="CB331" s="65"/>
      <c r="CC331" s="65"/>
      <c r="CD331" s="65"/>
      <c r="CE331" s="65"/>
      <c r="CF331" s="65"/>
      <c r="CG331" s="65"/>
      <c r="CH331" s="65"/>
      <c r="CI331" s="65"/>
      <c r="CJ331" s="65"/>
      <c r="CK331" s="65"/>
      <c r="CL331" s="65"/>
      <c r="CM331" s="65"/>
      <c r="CN331" s="65"/>
      <c r="CO331" s="65"/>
      <c r="CP331" s="65"/>
      <c r="CQ331" s="65"/>
      <c r="CR331" s="65"/>
      <c r="CS331" s="65"/>
      <c r="CT331" s="65"/>
      <c r="CU331" s="65"/>
      <c r="CV331" s="65"/>
      <c r="CW331" s="65"/>
      <c r="CX331" s="65"/>
      <c r="CY331" s="65"/>
      <c r="CZ331" s="65"/>
      <c r="DA331" s="65"/>
      <c r="DB331" s="65"/>
      <c r="DC331" s="65"/>
      <c r="DD331" s="65"/>
      <c r="DE331" s="65"/>
      <c r="DF331" s="65"/>
      <c r="DG331" s="65"/>
      <c r="DH331" s="65"/>
      <c r="DI331" s="65"/>
      <c r="DJ331" s="65"/>
      <c r="DK331" s="65"/>
      <c r="DL331" s="65"/>
      <c r="DM331" s="65"/>
      <c r="DN331" s="65"/>
      <c r="DO331" s="65"/>
      <c r="DP331" s="65"/>
      <c r="DQ331" s="65"/>
      <c r="DR331" s="65"/>
      <c r="DS331" s="65"/>
      <c r="DT331" s="65"/>
      <c r="DU331" s="65"/>
      <c r="DV331" s="65"/>
      <c r="DW331" s="65"/>
      <c r="DX331" s="65"/>
      <c r="DY331" s="65"/>
      <c r="DZ331" s="65"/>
      <c r="EA331" s="65"/>
      <c r="EB331" s="65"/>
      <c r="EC331" s="65"/>
      <c r="ED331" s="65"/>
      <c r="EE331" s="65"/>
      <c r="EF331" s="65"/>
      <c r="EG331" s="65"/>
      <c r="EH331" s="65"/>
      <c r="EI331" s="65"/>
      <c r="EJ331" s="65"/>
      <c r="EK331" s="65"/>
      <c r="EL331" s="65"/>
      <c r="EM331" s="65"/>
      <c r="EN331" s="65"/>
      <c r="EO331" s="65"/>
      <c r="EP331" s="65"/>
      <c r="EQ331" s="65"/>
      <c r="ER331" s="65"/>
      <c r="ES331" s="65"/>
      <c r="ET331" s="65"/>
      <c r="EU331" s="65"/>
      <c r="EV331" s="65"/>
      <c r="EW331" s="65"/>
      <c r="EX331" s="65"/>
      <c r="EY331" s="65"/>
      <c r="EZ331" s="65"/>
      <c r="FA331" s="65"/>
      <c r="FB331" s="65"/>
      <c r="FC331" s="65"/>
      <c r="FD331" s="65"/>
      <c r="FE331" s="65"/>
      <c r="FF331" s="65"/>
      <c r="FG331" s="65"/>
      <c r="FH331" s="65"/>
      <c r="FI331" s="65"/>
      <c r="FJ331" s="65"/>
      <c r="FK331" s="65"/>
      <c r="FL331" s="65"/>
      <c r="FM331" s="65"/>
      <c r="FN331" s="65"/>
      <c r="FO331" s="65"/>
      <c r="FP331" s="65"/>
      <c r="FQ331" s="65"/>
      <c r="FR331" s="65"/>
      <c r="FS331" s="65"/>
      <c r="FT331" s="65"/>
      <c r="FU331" s="65"/>
      <c r="FV331" s="65"/>
      <c r="FW331" s="65"/>
      <c r="FX331" s="65"/>
      <c r="FY331" s="65"/>
      <c r="FZ331" s="65"/>
      <c r="GA331" s="65"/>
      <c r="GB331" s="65"/>
      <c r="GC331" s="65"/>
      <c r="GD331" s="65"/>
      <c r="GE331" s="65"/>
      <c r="GF331" s="65"/>
      <c r="GG331" s="65"/>
      <c r="GH331" s="65"/>
      <c r="GI331" s="65"/>
      <c r="GJ331" s="65"/>
      <c r="GK331" s="65"/>
      <c r="GL331" s="65"/>
      <c r="GM331" s="65"/>
      <c r="GN331" s="65"/>
      <c r="GO331" s="65"/>
      <c r="GP331" s="65"/>
      <c r="GQ331" s="65"/>
      <c r="GR331" s="65"/>
      <c r="GS331" s="65"/>
      <c r="GT331" s="65"/>
      <c r="GU331" s="65"/>
      <c r="GV331" s="65"/>
      <c r="GW331" s="65"/>
      <c r="GX331" s="65"/>
      <c r="GY331" s="65"/>
      <c r="GZ331" s="65"/>
      <c r="HA331" s="65"/>
      <c r="HB331" s="65"/>
      <c r="HC331" s="65"/>
      <c r="HD331" s="65"/>
      <c r="HE331" s="65"/>
      <c r="HF331" s="65"/>
      <c r="HG331" s="65"/>
      <c r="HH331" s="65"/>
      <c r="HI331" s="65"/>
      <c r="HJ331" s="65"/>
      <c r="HK331" s="65"/>
      <c r="HL331" s="65"/>
      <c r="HM331" s="65"/>
      <c r="HN331" s="65"/>
      <c r="HO331" s="65"/>
      <c r="HP331" s="65"/>
      <c r="HQ331" s="65"/>
      <c r="HR331" s="65"/>
      <c r="HS331" s="65"/>
      <c r="HT331" s="65"/>
      <c r="HU331" s="65"/>
      <c r="HV331" s="65"/>
      <c r="HW331" s="65"/>
      <c r="HX331" s="65"/>
      <c r="HY331" s="65"/>
      <c r="HZ331" s="65"/>
      <c r="IA331" s="65"/>
      <c r="IB331" s="65"/>
      <c r="IC331" s="65"/>
    </row>
    <row r="332" spans="2:237" s="62" customFormat="1" ht="60" customHeight="1">
      <c r="B332" s="63"/>
      <c r="C332" s="64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  <c r="AA332" s="65"/>
      <c r="AB332" s="65"/>
      <c r="AC332" s="65"/>
      <c r="AD332" s="65"/>
      <c r="AE332" s="65"/>
      <c r="AF332" s="65"/>
      <c r="AG332" s="65"/>
      <c r="AH332" s="65"/>
      <c r="AI332" s="65"/>
      <c r="AJ332" s="65"/>
      <c r="AK332" s="65"/>
      <c r="AL332" s="65"/>
      <c r="AM332" s="65"/>
      <c r="AN332" s="65"/>
      <c r="AO332" s="65"/>
      <c r="AP332" s="65"/>
      <c r="AQ332" s="65"/>
      <c r="AR332" s="65"/>
      <c r="AS332" s="65"/>
      <c r="AT332" s="65"/>
      <c r="AU332" s="65"/>
      <c r="AV332" s="65"/>
      <c r="AW332" s="65"/>
      <c r="AX332" s="65"/>
      <c r="AY332" s="65"/>
      <c r="AZ332" s="65"/>
      <c r="BA332" s="65"/>
      <c r="BB332" s="65"/>
      <c r="BC332" s="65"/>
      <c r="BD332" s="65"/>
      <c r="BE332" s="65"/>
      <c r="BF332" s="65"/>
      <c r="BG332" s="65"/>
      <c r="BH332" s="65"/>
      <c r="BI332" s="65"/>
      <c r="BJ332" s="65"/>
      <c r="BK332" s="65"/>
      <c r="BL332" s="65"/>
      <c r="BM332" s="65"/>
      <c r="BN332" s="65"/>
      <c r="BO332" s="65"/>
      <c r="BP332" s="65"/>
      <c r="BQ332" s="65"/>
      <c r="BR332" s="65"/>
      <c r="BS332" s="65"/>
      <c r="BT332" s="65"/>
      <c r="BU332" s="65"/>
      <c r="BV332" s="65"/>
      <c r="BW332" s="65"/>
      <c r="BX332" s="65"/>
      <c r="BY332" s="65"/>
      <c r="BZ332" s="65"/>
      <c r="CA332" s="65"/>
      <c r="CB332" s="65"/>
      <c r="CC332" s="65"/>
      <c r="CD332" s="65"/>
      <c r="CE332" s="65"/>
      <c r="CF332" s="65"/>
      <c r="CG332" s="65"/>
      <c r="CH332" s="65"/>
      <c r="CI332" s="65"/>
      <c r="CJ332" s="65"/>
      <c r="CK332" s="65"/>
      <c r="CL332" s="65"/>
      <c r="CM332" s="65"/>
      <c r="CN332" s="65"/>
      <c r="CO332" s="65"/>
      <c r="CP332" s="65"/>
      <c r="CQ332" s="65"/>
      <c r="CR332" s="65"/>
      <c r="CS332" s="65"/>
      <c r="CT332" s="65"/>
      <c r="CU332" s="65"/>
      <c r="CV332" s="65"/>
      <c r="CW332" s="65"/>
      <c r="CX332" s="65"/>
      <c r="CY332" s="65"/>
      <c r="CZ332" s="65"/>
      <c r="DA332" s="65"/>
      <c r="DB332" s="65"/>
      <c r="DC332" s="65"/>
      <c r="DD332" s="65"/>
      <c r="DE332" s="65"/>
      <c r="DF332" s="65"/>
      <c r="DG332" s="65"/>
      <c r="DH332" s="65"/>
      <c r="DI332" s="65"/>
      <c r="DJ332" s="65"/>
      <c r="DK332" s="65"/>
      <c r="DL332" s="65"/>
      <c r="DM332" s="65"/>
      <c r="DN332" s="65"/>
      <c r="DO332" s="65"/>
      <c r="DP332" s="65"/>
      <c r="DQ332" s="65"/>
      <c r="DR332" s="65"/>
      <c r="DS332" s="65"/>
      <c r="DT332" s="65"/>
      <c r="DU332" s="65"/>
      <c r="DV332" s="65"/>
      <c r="DW332" s="65"/>
      <c r="DX332" s="65"/>
      <c r="DY332" s="65"/>
      <c r="DZ332" s="65"/>
      <c r="EA332" s="65"/>
      <c r="EB332" s="65"/>
      <c r="EC332" s="65"/>
      <c r="ED332" s="65"/>
      <c r="EE332" s="65"/>
      <c r="EF332" s="65"/>
      <c r="EG332" s="65"/>
      <c r="EH332" s="65"/>
      <c r="EI332" s="65"/>
      <c r="EJ332" s="65"/>
      <c r="EK332" s="65"/>
      <c r="EL332" s="65"/>
      <c r="EM332" s="65"/>
      <c r="EN332" s="65"/>
      <c r="EO332" s="65"/>
      <c r="EP332" s="65"/>
      <c r="EQ332" s="65"/>
      <c r="ER332" s="65"/>
      <c r="ES332" s="65"/>
      <c r="ET332" s="65"/>
      <c r="EU332" s="65"/>
      <c r="EV332" s="65"/>
      <c r="EW332" s="65"/>
      <c r="EX332" s="65"/>
      <c r="EY332" s="65"/>
      <c r="EZ332" s="65"/>
      <c r="FA332" s="65"/>
      <c r="FB332" s="65"/>
      <c r="FC332" s="65"/>
      <c r="FD332" s="65"/>
      <c r="FE332" s="65"/>
      <c r="FF332" s="65"/>
      <c r="FG332" s="65"/>
      <c r="FH332" s="65"/>
      <c r="FI332" s="65"/>
      <c r="FJ332" s="65"/>
      <c r="FK332" s="65"/>
      <c r="FL332" s="65"/>
      <c r="FM332" s="65"/>
      <c r="FN332" s="65"/>
      <c r="FO332" s="65"/>
      <c r="FP332" s="65"/>
      <c r="FQ332" s="65"/>
      <c r="FR332" s="65"/>
      <c r="FS332" s="65"/>
      <c r="FT332" s="65"/>
      <c r="FU332" s="65"/>
      <c r="FV332" s="65"/>
      <c r="FW332" s="65"/>
      <c r="FX332" s="65"/>
      <c r="FY332" s="65"/>
      <c r="FZ332" s="65"/>
      <c r="GA332" s="65"/>
      <c r="GB332" s="65"/>
      <c r="GC332" s="65"/>
      <c r="GD332" s="65"/>
      <c r="GE332" s="65"/>
      <c r="GF332" s="65"/>
      <c r="GG332" s="65"/>
      <c r="GH332" s="65"/>
      <c r="GI332" s="65"/>
      <c r="GJ332" s="65"/>
      <c r="GK332" s="65"/>
      <c r="GL332" s="65"/>
      <c r="GM332" s="65"/>
      <c r="GN332" s="65"/>
      <c r="GO332" s="65"/>
      <c r="GP332" s="65"/>
      <c r="GQ332" s="65"/>
      <c r="GR332" s="65"/>
      <c r="GS332" s="65"/>
      <c r="GT332" s="65"/>
      <c r="GU332" s="65"/>
      <c r="GV332" s="65"/>
      <c r="GW332" s="65"/>
      <c r="GX332" s="65"/>
      <c r="GY332" s="65"/>
      <c r="GZ332" s="65"/>
      <c r="HA332" s="65"/>
      <c r="HB332" s="65"/>
      <c r="HC332" s="65"/>
      <c r="HD332" s="65"/>
      <c r="HE332" s="65"/>
      <c r="HF332" s="65"/>
      <c r="HG332" s="65"/>
      <c r="HH332" s="65"/>
      <c r="HI332" s="65"/>
      <c r="HJ332" s="65"/>
      <c r="HK332" s="65"/>
      <c r="HL332" s="65"/>
      <c r="HM332" s="65"/>
      <c r="HN332" s="65"/>
      <c r="HO332" s="65"/>
      <c r="HP332" s="65"/>
      <c r="HQ332" s="65"/>
      <c r="HR332" s="65"/>
      <c r="HS332" s="65"/>
      <c r="HT332" s="65"/>
      <c r="HU332" s="65"/>
      <c r="HV332" s="65"/>
      <c r="HW332" s="65"/>
      <c r="HX332" s="65"/>
      <c r="HY332" s="65"/>
      <c r="HZ332" s="65"/>
      <c r="IA332" s="65"/>
      <c r="IB332" s="65"/>
      <c r="IC332" s="65"/>
    </row>
    <row r="333" spans="2:237" s="62" customFormat="1" ht="12">
      <c r="B333" s="63"/>
      <c r="C333" s="64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  <c r="AA333" s="65"/>
      <c r="AB333" s="65"/>
      <c r="AC333" s="65"/>
      <c r="AD333" s="65"/>
      <c r="AE333" s="65"/>
      <c r="AF333" s="65"/>
      <c r="AG333" s="65"/>
      <c r="AH333" s="65"/>
      <c r="AI333" s="65"/>
      <c r="AJ333" s="65"/>
      <c r="AK333" s="65"/>
      <c r="AL333" s="65"/>
      <c r="AM333" s="65"/>
      <c r="AN333" s="65"/>
      <c r="AO333" s="65"/>
      <c r="AP333" s="65"/>
      <c r="AQ333" s="65"/>
      <c r="AR333" s="65"/>
      <c r="AS333" s="65"/>
      <c r="AT333" s="65"/>
      <c r="AU333" s="65"/>
      <c r="AV333" s="65"/>
      <c r="AW333" s="65"/>
      <c r="AX333" s="65"/>
      <c r="AY333" s="65"/>
      <c r="AZ333" s="65"/>
      <c r="BA333" s="65"/>
      <c r="BB333" s="65"/>
      <c r="BC333" s="65"/>
      <c r="BD333" s="65"/>
      <c r="BE333" s="65"/>
      <c r="BF333" s="65"/>
      <c r="BG333" s="65"/>
      <c r="BH333" s="65"/>
      <c r="BI333" s="65"/>
      <c r="BJ333" s="65"/>
      <c r="BK333" s="65"/>
      <c r="BL333" s="65"/>
      <c r="BM333" s="65"/>
      <c r="BN333" s="65"/>
      <c r="BO333" s="65"/>
      <c r="BP333" s="65"/>
      <c r="BQ333" s="65"/>
      <c r="BR333" s="65"/>
      <c r="BS333" s="65"/>
      <c r="BT333" s="65"/>
      <c r="BU333" s="65"/>
      <c r="BV333" s="65"/>
      <c r="BW333" s="65"/>
      <c r="BX333" s="65"/>
      <c r="BY333" s="65"/>
      <c r="BZ333" s="65"/>
      <c r="CA333" s="65"/>
      <c r="CB333" s="65"/>
      <c r="CC333" s="65"/>
      <c r="CD333" s="65"/>
      <c r="CE333" s="65"/>
      <c r="CF333" s="65"/>
      <c r="CG333" s="65"/>
      <c r="CH333" s="65"/>
      <c r="CI333" s="65"/>
      <c r="CJ333" s="65"/>
      <c r="CK333" s="65"/>
      <c r="CL333" s="65"/>
      <c r="CM333" s="65"/>
      <c r="CN333" s="65"/>
      <c r="CO333" s="65"/>
      <c r="CP333" s="65"/>
      <c r="CQ333" s="65"/>
      <c r="CR333" s="65"/>
      <c r="CS333" s="65"/>
      <c r="CT333" s="65"/>
      <c r="CU333" s="65"/>
      <c r="CV333" s="65"/>
      <c r="CW333" s="65"/>
      <c r="CX333" s="65"/>
      <c r="CY333" s="65"/>
      <c r="CZ333" s="65"/>
      <c r="DA333" s="65"/>
      <c r="DB333" s="65"/>
      <c r="DC333" s="65"/>
      <c r="DD333" s="65"/>
      <c r="DE333" s="65"/>
      <c r="DF333" s="65"/>
      <c r="DG333" s="65"/>
      <c r="DH333" s="65"/>
      <c r="DI333" s="65"/>
      <c r="DJ333" s="65"/>
      <c r="DK333" s="65"/>
      <c r="DL333" s="65"/>
      <c r="DM333" s="65"/>
      <c r="DN333" s="65"/>
      <c r="DO333" s="65"/>
      <c r="DP333" s="65"/>
      <c r="DQ333" s="65"/>
      <c r="DR333" s="65"/>
      <c r="DS333" s="65"/>
      <c r="DT333" s="65"/>
      <c r="DU333" s="65"/>
      <c r="DV333" s="65"/>
      <c r="DW333" s="65"/>
      <c r="DX333" s="65"/>
      <c r="DY333" s="65"/>
      <c r="DZ333" s="65"/>
      <c r="EA333" s="65"/>
      <c r="EB333" s="65"/>
      <c r="EC333" s="65"/>
      <c r="ED333" s="65"/>
      <c r="EE333" s="65"/>
      <c r="EF333" s="65"/>
      <c r="EG333" s="65"/>
      <c r="EH333" s="65"/>
      <c r="EI333" s="65"/>
      <c r="EJ333" s="65"/>
      <c r="EK333" s="65"/>
      <c r="EL333" s="65"/>
      <c r="EM333" s="65"/>
      <c r="EN333" s="65"/>
      <c r="EO333" s="65"/>
      <c r="EP333" s="65"/>
      <c r="EQ333" s="65"/>
      <c r="ER333" s="65"/>
      <c r="ES333" s="65"/>
      <c r="ET333" s="65"/>
      <c r="EU333" s="65"/>
      <c r="EV333" s="65"/>
      <c r="EW333" s="65"/>
      <c r="EX333" s="65"/>
      <c r="EY333" s="65"/>
      <c r="EZ333" s="65"/>
      <c r="FA333" s="65"/>
      <c r="FB333" s="65"/>
      <c r="FC333" s="65"/>
      <c r="FD333" s="65"/>
      <c r="FE333" s="65"/>
      <c r="FF333" s="65"/>
      <c r="FG333" s="65"/>
      <c r="FH333" s="65"/>
      <c r="FI333" s="65"/>
      <c r="FJ333" s="65"/>
      <c r="FK333" s="65"/>
      <c r="FL333" s="65"/>
      <c r="FM333" s="65"/>
      <c r="FN333" s="65"/>
      <c r="FO333" s="65"/>
      <c r="FP333" s="65"/>
      <c r="FQ333" s="65"/>
      <c r="FR333" s="65"/>
      <c r="FS333" s="65"/>
      <c r="FT333" s="65"/>
      <c r="FU333" s="65"/>
      <c r="FV333" s="65"/>
      <c r="FW333" s="65"/>
      <c r="FX333" s="65"/>
      <c r="FY333" s="65"/>
      <c r="FZ333" s="65"/>
      <c r="GA333" s="65"/>
      <c r="GB333" s="65"/>
      <c r="GC333" s="65"/>
      <c r="GD333" s="65"/>
      <c r="GE333" s="65"/>
      <c r="GF333" s="65"/>
      <c r="GG333" s="65"/>
      <c r="GH333" s="65"/>
      <c r="GI333" s="65"/>
      <c r="GJ333" s="65"/>
      <c r="GK333" s="65"/>
      <c r="GL333" s="65"/>
      <c r="GM333" s="65"/>
      <c r="GN333" s="65"/>
      <c r="GO333" s="65"/>
      <c r="GP333" s="65"/>
      <c r="GQ333" s="65"/>
      <c r="GR333" s="65"/>
      <c r="GS333" s="65"/>
      <c r="GT333" s="65"/>
      <c r="GU333" s="65"/>
      <c r="GV333" s="65"/>
      <c r="GW333" s="65"/>
      <c r="GX333" s="65"/>
      <c r="GY333" s="65"/>
      <c r="GZ333" s="65"/>
      <c r="HA333" s="65"/>
      <c r="HB333" s="65"/>
      <c r="HC333" s="65"/>
      <c r="HD333" s="65"/>
      <c r="HE333" s="65"/>
      <c r="HF333" s="65"/>
      <c r="HG333" s="65"/>
      <c r="HH333" s="65"/>
      <c r="HI333" s="65"/>
      <c r="HJ333" s="65"/>
      <c r="HK333" s="65"/>
      <c r="HL333" s="65"/>
      <c r="HM333" s="65"/>
      <c r="HN333" s="65"/>
      <c r="HO333" s="65"/>
      <c r="HP333" s="65"/>
      <c r="HQ333" s="65"/>
      <c r="HR333" s="65"/>
      <c r="HS333" s="65"/>
      <c r="HT333" s="65"/>
      <c r="HU333" s="65"/>
      <c r="HV333" s="65"/>
      <c r="HW333" s="65"/>
      <c r="HX333" s="65"/>
      <c r="HY333" s="65"/>
      <c r="HZ333" s="65"/>
      <c r="IA333" s="65"/>
      <c r="IB333" s="65"/>
      <c r="IC333" s="65"/>
    </row>
    <row r="334" spans="2:237" s="62" customFormat="1" ht="12">
      <c r="B334" s="63"/>
      <c r="C334" s="64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  <c r="AA334" s="65"/>
      <c r="AB334" s="65"/>
      <c r="AC334" s="65"/>
      <c r="AD334" s="65"/>
      <c r="AE334" s="65"/>
      <c r="AF334" s="65"/>
      <c r="AG334" s="65"/>
      <c r="AH334" s="65"/>
      <c r="AI334" s="65"/>
      <c r="AJ334" s="65"/>
      <c r="AK334" s="65"/>
      <c r="AL334" s="65"/>
      <c r="AM334" s="65"/>
      <c r="AN334" s="65"/>
      <c r="AO334" s="65"/>
      <c r="AP334" s="65"/>
      <c r="AQ334" s="65"/>
      <c r="AR334" s="65"/>
      <c r="AS334" s="65"/>
      <c r="AT334" s="65"/>
      <c r="AU334" s="65"/>
      <c r="AV334" s="65"/>
      <c r="AW334" s="65"/>
      <c r="AX334" s="65"/>
      <c r="AY334" s="65"/>
      <c r="AZ334" s="65"/>
      <c r="BA334" s="65"/>
      <c r="BB334" s="65"/>
      <c r="BC334" s="65"/>
      <c r="BD334" s="65"/>
      <c r="BE334" s="65"/>
      <c r="BF334" s="65"/>
      <c r="BG334" s="65"/>
      <c r="BH334" s="65"/>
      <c r="BI334" s="65"/>
      <c r="BJ334" s="65"/>
      <c r="BK334" s="65"/>
      <c r="BL334" s="65"/>
      <c r="BM334" s="65"/>
      <c r="BN334" s="65"/>
      <c r="BO334" s="65"/>
      <c r="BP334" s="65"/>
      <c r="BQ334" s="65"/>
      <c r="BR334" s="65"/>
      <c r="BS334" s="65"/>
      <c r="BT334" s="65"/>
      <c r="BU334" s="65"/>
      <c r="BV334" s="65"/>
      <c r="BW334" s="65"/>
      <c r="BX334" s="65"/>
      <c r="BY334" s="65"/>
      <c r="BZ334" s="65"/>
      <c r="CA334" s="65"/>
      <c r="CB334" s="65"/>
      <c r="CC334" s="65"/>
      <c r="CD334" s="65"/>
      <c r="CE334" s="65"/>
      <c r="CF334" s="65"/>
      <c r="CG334" s="65"/>
      <c r="CH334" s="65"/>
      <c r="CI334" s="65"/>
      <c r="CJ334" s="65"/>
      <c r="CK334" s="65"/>
      <c r="CL334" s="65"/>
      <c r="CM334" s="65"/>
      <c r="CN334" s="65"/>
      <c r="CO334" s="65"/>
      <c r="CP334" s="65"/>
      <c r="CQ334" s="65"/>
      <c r="CR334" s="65"/>
      <c r="CS334" s="65"/>
      <c r="CT334" s="65"/>
      <c r="CU334" s="65"/>
      <c r="CV334" s="65"/>
      <c r="CW334" s="65"/>
      <c r="CX334" s="65"/>
      <c r="CY334" s="65"/>
      <c r="CZ334" s="65"/>
      <c r="DA334" s="65"/>
      <c r="DB334" s="65"/>
      <c r="DC334" s="65"/>
      <c r="DD334" s="65"/>
      <c r="DE334" s="65"/>
      <c r="DF334" s="65"/>
      <c r="DG334" s="65"/>
      <c r="DH334" s="65"/>
      <c r="DI334" s="65"/>
      <c r="DJ334" s="65"/>
      <c r="DK334" s="65"/>
      <c r="DL334" s="65"/>
      <c r="DM334" s="65"/>
      <c r="DN334" s="65"/>
      <c r="DO334" s="65"/>
      <c r="DP334" s="65"/>
      <c r="DQ334" s="65"/>
      <c r="DR334" s="65"/>
      <c r="DS334" s="65"/>
      <c r="DT334" s="65"/>
      <c r="DU334" s="65"/>
      <c r="DV334" s="65"/>
      <c r="DW334" s="65"/>
      <c r="DX334" s="65"/>
      <c r="DY334" s="65"/>
      <c r="DZ334" s="65"/>
      <c r="EA334" s="65"/>
      <c r="EB334" s="65"/>
      <c r="EC334" s="65"/>
      <c r="ED334" s="65"/>
      <c r="EE334" s="65"/>
      <c r="EF334" s="65"/>
      <c r="EG334" s="65"/>
      <c r="EH334" s="65"/>
      <c r="EI334" s="65"/>
      <c r="EJ334" s="65"/>
      <c r="EK334" s="65"/>
      <c r="EL334" s="65"/>
      <c r="EM334" s="65"/>
      <c r="EN334" s="65"/>
      <c r="EO334" s="65"/>
      <c r="EP334" s="65"/>
      <c r="EQ334" s="65"/>
      <c r="ER334" s="65"/>
      <c r="ES334" s="65"/>
      <c r="ET334" s="65"/>
      <c r="EU334" s="65"/>
      <c r="EV334" s="65"/>
      <c r="EW334" s="65"/>
      <c r="EX334" s="65"/>
      <c r="EY334" s="65"/>
      <c r="EZ334" s="65"/>
      <c r="FA334" s="65"/>
      <c r="FB334" s="65"/>
      <c r="FC334" s="65"/>
      <c r="FD334" s="65"/>
      <c r="FE334" s="65"/>
      <c r="FF334" s="65"/>
      <c r="FG334" s="65"/>
      <c r="FH334" s="65"/>
      <c r="FI334" s="65"/>
      <c r="FJ334" s="65"/>
      <c r="FK334" s="65"/>
      <c r="FL334" s="65"/>
      <c r="FM334" s="65"/>
      <c r="FN334" s="65"/>
      <c r="FO334" s="65"/>
      <c r="FP334" s="65"/>
      <c r="FQ334" s="65"/>
      <c r="FR334" s="65"/>
      <c r="FS334" s="65"/>
      <c r="FT334" s="65"/>
      <c r="FU334" s="65"/>
      <c r="FV334" s="65"/>
      <c r="FW334" s="65"/>
      <c r="FX334" s="65"/>
      <c r="FY334" s="65"/>
      <c r="FZ334" s="65"/>
      <c r="GA334" s="65"/>
      <c r="GB334" s="65"/>
      <c r="GC334" s="65"/>
      <c r="GD334" s="65"/>
      <c r="GE334" s="65"/>
      <c r="GF334" s="65"/>
      <c r="GG334" s="65"/>
      <c r="GH334" s="65"/>
      <c r="GI334" s="65"/>
      <c r="GJ334" s="65"/>
      <c r="GK334" s="65"/>
      <c r="GL334" s="65"/>
      <c r="GM334" s="65"/>
      <c r="GN334" s="65"/>
      <c r="GO334" s="65"/>
      <c r="GP334" s="65"/>
      <c r="GQ334" s="65"/>
      <c r="GR334" s="65"/>
      <c r="GS334" s="65"/>
      <c r="GT334" s="65"/>
      <c r="GU334" s="65"/>
      <c r="GV334" s="65"/>
      <c r="GW334" s="65"/>
      <c r="GX334" s="65"/>
      <c r="GY334" s="65"/>
      <c r="GZ334" s="65"/>
      <c r="HA334" s="65"/>
      <c r="HB334" s="65"/>
      <c r="HC334" s="65"/>
      <c r="HD334" s="65"/>
      <c r="HE334" s="65"/>
      <c r="HF334" s="65"/>
      <c r="HG334" s="65"/>
      <c r="HH334" s="65"/>
      <c r="HI334" s="65"/>
      <c r="HJ334" s="65"/>
      <c r="HK334" s="65"/>
      <c r="HL334" s="65"/>
      <c r="HM334" s="65"/>
      <c r="HN334" s="65"/>
      <c r="HO334" s="65"/>
      <c r="HP334" s="65"/>
      <c r="HQ334" s="65"/>
      <c r="HR334" s="65"/>
      <c r="HS334" s="65"/>
      <c r="HT334" s="65"/>
      <c r="HU334" s="65"/>
      <c r="HV334" s="65"/>
      <c r="HW334" s="65"/>
      <c r="HX334" s="65"/>
      <c r="HY334" s="65"/>
      <c r="HZ334" s="65"/>
      <c r="IA334" s="65"/>
      <c r="IB334" s="65"/>
      <c r="IC334" s="65"/>
    </row>
    <row r="335" spans="2:237" s="62" customFormat="1" ht="12">
      <c r="B335" s="63"/>
      <c r="C335" s="64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  <c r="AA335" s="65"/>
      <c r="AB335" s="65"/>
      <c r="AC335" s="65"/>
      <c r="AD335" s="65"/>
      <c r="AE335" s="65"/>
      <c r="AF335" s="65"/>
      <c r="AG335" s="65"/>
      <c r="AH335" s="65"/>
      <c r="AI335" s="65"/>
      <c r="AJ335" s="65"/>
      <c r="AK335" s="65"/>
      <c r="AL335" s="65"/>
      <c r="AM335" s="65"/>
      <c r="AN335" s="65"/>
      <c r="AO335" s="65"/>
      <c r="AP335" s="65"/>
      <c r="AQ335" s="65"/>
      <c r="AR335" s="65"/>
      <c r="AS335" s="65"/>
      <c r="AT335" s="65"/>
      <c r="AU335" s="65"/>
      <c r="AV335" s="65"/>
      <c r="AW335" s="65"/>
      <c r="AX335" s="65"/>
      <c r="AY335" s="65"/>
      <c r="AZ335" s="65"/>
      <c r="BA335" s="65"/>
      <c r="BB335" s="65"/>
      <c r="BC335" s="65"/>
      <c r="BD335" s="65"/>
      <c r="BE335" s="65"/>
      <c r="BF335" s="65"/>
      <c r="BG335" s="65"/>
      <c r="BH335" s="65"/>
      <c r="BI335" s="65"/>
      <c r="BJ335" s="65"/>
      <c r="BK335" s="65"/>
      <c r="BL335" s="65"/>
      <c r="BM335" s="65"/>
      <c r="BN335" s="65"/>
      <c r="BO335" s="65"/>
      <c r="BP335" s="65"/>
      <c r="BQ335" s="65"/>
      <c r="BR335" s="65"/>
      <c r="BS335" s="65"/>
      <c r="BT335" s="65"/>
      <c r="BU335" s="65"/>
      <c r="BV335" s="65"/>
      <c r="BW335" s="65"/>
      <c r="BX335" s="65"/>
      <c r="BY335" s="65"/>
      <c r="BZ335" s="65"/>
      <c r="CA335" s="65"/>
      <c r="CB335" s="65"/>
      <c r="CC335" s="65"/>
      <c r="CD335" s="65"/>
      <c r="CE335" s="65"/>
      <c r="CF335" s="65"/>
      <c r="CG335" s="65"/>
      <c r="CH335" s="65"/>
      <c r="CI335" s="65"/>
      <c r="CJ335" s="65"/>
      <c r="CK335" s="65"/>
      <c r="CL335" s="65"/>
      <c r="CM335" s="65"/>
      <c r="CN335" s="65"/>
      <c r="CO335" s="65"/>
      <c r="CP335" s="65"/>
      <c r="CQ335" s="65"/>
      <c r="CR335" s="65"/>
      <c r="CS335" s="65"/>
      <c r="CT335" s="65"/>
      <c r="CU335" s="65"/>
      <c r="CV335" s="65"/>
      <c r="CW335" s="65"/>
      <c r="CX335" s="65"/>
      <c r="CY335" s="65"/>
      <c r="CZ335" s="65"/>
      <c r="DA335" s="65"/>
      <c r="DB335" s="65"/>
      <c r="DC335" s="65"/>
      <c r="DD335" s="65"/>
      <c r="DE335" s="65"/>
      <c r="DF335" s="65"/>
      <c r="DG335" s="65"/>
      <c r="DH335" s="65"/>
      <c r="DI335" s="65"/>
      <c r="DJ335" s="65"/>
      <c r="DK335" s="65"/>
      <c r="DL335" s="65"/>
      <c r="DM335" s="65"/>
      <c r="DN335" s="65"/>
      <c r="DO335" s="65"/>
      <c r="DP335" s="65"/>
      <c r="DQ335" s="65"/>
      <c r="DR335" s="65"/>
      <c r="DS335" s="65"/>
      <c r="DT335" s="65"/>
      <c r="DU335" s="65"/>
      <c r="DV335" s="65"/>
      <c r="DW335" s="65"/>
      <c r="DX335" s="65"/>
      <c r="DY335" s="65"/>
      <c r="DZ335" s="65"/>
      <c r="EA335" s="65"/>
      <c r="EB335" s="65"/>
      <c r="EC335" s="65"/>
      <c r="ED335" s="65"/>
      <c r="EE335" s="65"/>
      <c r="EF335" s="65"/>
      <c r="EG335" s="65"/>
      <c r="EH335" s="65"/>
      <c r="EI335" s="65"/>
      <c r="EJ335" s="65"/>
      <c r="EK335" s="65"/>
      <c r="EL335" s="65"/>
      <c r="EM335" s="65"/>
      <c r="EN335" s="65"/>
      <c r="EO335" s="65"/>
      <c r="EP335" s="65"/>
      <c r="EQ335" s="65"/>
      <c r="ER335" s="65"/>
      <c r="ES335" s="65"/>
      <c r="ET335" s="65"/>
      <c r="EU335" s="65"/>
      <c r="EV335" s="65"/>
      <c r="EW335" s="65"/>
      <c r="EX335" s="65"/>
      <c r="EY335" s="65"/>
      <c r="EZ335" s="65"/>
      <c r="FA335" s="65"/>
      <c r="FB335" s="65"/>
      <c r="FC335" s="65"/>
      <c r="FD335" s="65"/>
      <c r="FE335" s="65"/>
      <c r="FF335" s="65"/>
      <c r="FG335" s="65"/>
      <c r="FH335" s="65"/>
      <c r="FI335" s="65"/>
      <c r="FJ335" s="65"/>
      <c r="FK335" s="65"/>
      <c r="FL335" s="65"/>
      <c r="FM335" s="65"/>
      <c r="FN335" s="65"/>
      <c r="FO335" s="65"/>
      <c r="FP335" s="65"/>
      <c r="FQ335" s="65"/>
      <c r="FR335" s="65"/>
      <c r="FS335" s="65"/>
      <c r="FT335" s="65"/>
      <c r="FU335" s="65"/>
      <c r="FV335" s="65"/>
      <c r="FW335" s="65"/>
      <c r="FX335" s="65"/>
      <c r="FY335" s="65"/>
      <c r="FZ335" s="65"/>
      <c r="GA335" s="65"/>
      <c r="GB335" s="65"/>
      <c r="GC335" s="65"/>
      <c r="GD335" s="65"/>
      <c r="GE335" s="65"/>
      <c r="GF335" s="65"/>
      <c r="GG335" s="65"/>
      <c r="GH335" s="65"/>
      <c r="GI335" s="65"/>
      <c r="GJ335" s="65"/>
      <c r="GK335" s="65"/>
      <c r="GL335" s="65"/>
      <c r="GM335" s="65"/>
      <c r="GN335" s="65"/>
      <c r="GO335" s="65"/>
      <c r="GP335" s="65"/>
      <c r="GQ335" s="65"/>
      <c r="GR335" s="65"/>
      <c r="GS335" s="65"/>
      <c r="GT335" s="65"/>
      <c r="GU335" s="65"/>
      <c r="GV335" s="65"/>
      <c r="GW335" s="65"/>
      <c r="GX335" s="65"/>
      <c r="GY335" s="65"/>
      <c r="GZ335" s="65"/>
      <c r="HA335" s="65"/>
      <c r="HB335" s="65"/>
      <c r="HC335" s="65"/>
      <c r="HD335" s="65"/>
      <c r="HE335" s="65"/>
      <c r="HF335" s="65"/>
      <c r="HG335" s="65"/>
      <c r="HH335" s="65"/>
      <c r="HI335" s="65"/>
      <c r="HJ335" s="65"/>
      <c r="HK335" s="65"/>
      <c r="HL335" s="65"/>
      <c r="HM335" s="65"/>
      <c r="HN335" s="65"/>
      <c r="HO335" s="65"/>
      <c r="HP335" s="65"/>
      <c r="HQ335" s="65"/>
      <c r="HR335" s="65"/>
      <c r="HS335" s="65"/>
      <c r="HT335" s="65"/>
      <c r="HU335" s="65"/>
      <c r="HV335" s="65"/>
      <c r="HW335" s="65"/>
      <c r="HX335" s="65"/>
      <c r="HY335" s="65"/>
      <c r="HZ335" s="65"/>
      <c r="IA335" s="65"/>
      <c r="IB335" s="65"/>
      <c r="IC335" s="65"/>
    </row>
    <row r="336" spans="2:237" s="62" customFormat="1" ht="12">
      <c r="B336" s="63"/>
      <c r="C336" s="64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  <c r="AA336" s="65"/>
      <c r="AB336" s="65"/>
      <c r="AC336" s="65"/>
      <c r="AD336" s="65"/>
      <c r="AE336" s="65"/>
      <c r="AF336" s="65"/>
      <c r="AG336" s="65"/>
      <c r="AH336" s="65"/>
      <c r="AI336" s="65"/>
      <c r="AJ336" s="65"/>
      <c r="AK336" s="65"/>
      <c r="AL336" s="65"/>
      <c r="AM336" s="65"/>
      <c r="AN336" s="65"/>
      <c r="AO336" s="65"/>
      <c r="AP336" s="65"/>
      <c r="AQ336" s="65"/>
      <c r="AR336" s="65"/>
      <c r="AS336" s="65"/>
      <c r="AT336" s="65"/>
      <c r="AU336" s="65"/>
      <c r="AV336" s="65"/>
      <c r="AW336" s="65"/>
      <c r="AX336" s="65"/>
      <c r="AY336" s="65"/>
      <c r="AZ336" s="65"/>
      <c r="BA336" s="65"/>
      <c r="BB336" s="65"/>
      <c r="BC336" s="65"/>
      <c r="BD336" s="65"/>
      <c r="BE336" s="65"/>
      <c r="BF336" s="65"/>
      <c r="BG336" s="65"/>
      <c r="BH336" s="65"/>
      <c r="BI336" s="65"/>
      <c r="BJ336" s="65"/>
      <c r="BK336" s="65"/>
      <c r="BL336" s="65"/>
      <c r="BM336" s="65"/>
      <c r="BN336" s="65"/>
      <c r="BO336" s="65"/>
      <c r="BP336" s="65"/>
      <c r="BQ336" s="65"/>
      <c r="BR336" s="65"/>
      <c r="BS336" s="65"/>
      <c r="BT336" s="65"/>
      <c r="BU336" s="65"/>
      <c r="BV336" s="65"/>
      <c r="BW336" s="65"/>
      <c r="BX336" s="65"/>
      <c r="BY336" s="65"/>
      <c r="BZ336" s="65"/>
      <c r="CA336" s="65"/>
      <c r="CB336" s="65"/>
      <c r="CC336" s="65"/>
      <c r="CD336" s="65"/>
      <c r="CE336" s="65"/>
      <c r="CF336" s="65"/>
      <c r="CG336" s="65"/>
      <c r="CH336" s="65"/>
      <c r="CI336" s="65"/>
      <c r="CJ336" s="65"/>
      <c r="CK336" s="65"/>
      <c r="CL336" s="65"/>
      <c r="CM336" s="65"/>
      <c r="CN336" s="65"/>
      <c r="CO336" s="65"/>
      <c r="CP336" s="65"/>
      <c r="CQ336" s="65"/>
      <c r="CR336" s="65"/>
      <c r="CS336" s="65"/>
      <c r="CT336" s="65"/>
      <c r="CU336" s="65"/>
      <c r="CV336" s="65"/>
      <c r="CW336" s="65"/>
      <c r="CX336" s="65"/>
      <c r="CY336" s="65"/>
      <c r="CZ336" s="65"/>
      <c r="DA336" s="65"/>
      <c r="DB336" s="65"/>
      <c r="DC336" s="65"/>
      <c r="DD336" s="65"/>
      <c r="DE336" s="65"/>
      <c r="DF336" s="65"/>
      <c r="DG336" s="65"/>
      <c r="DH336" s="65"/>
      <c r="DI336" s="65"/>
      <c r="DJ336" s="65"/>
      <c r="DK336" s="65"/>
      <c r="DL336" s="65"/>
      <c r="DM336" s="65"/>
      <c r="DN336" s="65"/>
      <c r="DO336" s="65"/>
      <c r="DP336" s="65"/>
      <c r="DQ336" s="65"/>
      <c r="DR336" s="65"/>
      <c r="DS336" s="65"/>
      <c r="DT336" s="65"/>
      <c r="DU336" s="65"/>
      <c r="DV336" s="65"/>
      <c r="DW336" s="65"/>
      <c r="DX336" s="65"/>
      <c r="DY336" s="65"/>
      <c r="DZ336" s="65"/>
      <c r="EA336" s="65"/>
      <c r="EB336" s="65"/>
      <c r="EC336" s="65"/>
      <c r="ED336" s="65"/>
      <c r="EE336" s="65"/>
      <c r="EF336" s="65"/>
      <c r="EG336" s="65"/>
      <c r="EH336" s="65"/>
      <c r="EI336" s="65"/>
      <c r="EJ336" s="65"/>
      <c r="EK336" s="65"/>
      <c r="EL336" s="65"/>
      <c r="EM336" s="65"/>
      <c r="EN336" s="65"/>
      <c r="EO336" s="65"/>
      <c r="EP336" s="65"/>
      <c r="EQ336" s="65"/>
      <c r="ER336" s="65"/>
      <c r="ES336" s="65"/>
      <c r="ET336" s="65"/>
      <c r="EU336" s="65"/>
      <c r="EV336" s="65"/>
      <c r="EW336" s="65"/>
      <c r="EX336" s="65"/>
      <c r="EY336" s="65"/>
      <c r="EZ336" s="65"/>
      <c r="FA336" s="65"/>
      <c r="FB336" s="65"/>
      <c r="FC336" s="65"/>
      <c r="FD336" s="65"/>
      <c r="FE336" s="65"/>
      <c r="FF336" s="65"/>
      <c r="FG336" s="65"/>
      <c r="FH336" s="65"/>
      <c r="FI336" s="65"/>
      <c r="FJ336" s="65"/>
      <c r="FK336" s="65"/>
      <c r="FL336" s="65"/>
      <c r="FM336" s="65"/>
      <c r="FN336" s="65"/>
      <c r="FO336" s="65"/>
      <c r="FP336" s="65"/>
      <c r="FQ336" s="65"/>
      <c r="FR336" s="65"/>
      <c r="FS336" s="65"/>
      <c r="FT336" s="65"/>
      <c r="FU336" s="65"/>
      <c r="FV336" s="65"/>
      <c r="FW336" s="65"/>
      <c r="FX336" s="65"/>
      <c r="FY336" s="65"/>
      <c r="FZ336" s="65"/>
      <c r="GA336" s="65"/>
      <c r="GB336" s="65"/>
      <c r="GC336" s="65"/>
      <c r="GD336" s="65"/>
      <c r="GE336" s="65"/>
      <c r="GF336" s="65"/>
      <c r="GG336" s="65"/>
      <c r="GH336" s="65"/>
      <c r="GI336" s="65"/>
      <c r="GJ336" s="65"/>
      <c r="GK336" s="65"/>
      <c r="GL336" s="65"/>
      <c r="GM336" s="65"/>
      <c r="GN336" s="65"/>
      <c r="GO336" s="65"/>
      <c r="GP336" s="65"/>
      <c r="GQ336" s="65"/>
      <c r="GR336" s="65"/>
      <c r="GS336" s="65"/>
      <c r="GT336" s="65"/>
      <c r="GU336" s="65"/>
      <c r="GV336" s="65"/>
      <c r="GW336" s="65"/>
      <c r="GX336" s="65"/>
      <c r="GY336" s="65"/>
      <c r="GZ336" s="65"/>
      <c r="HA336" s="65"/>
      <c r="HB336" s="65"/>
      <c r="HC336" s="65"/>
      <c r="HD336" s="65"/>
      <c r="HE336" s="65"/>
      <c r="HF336" s="65"/>
      <c r="HG336" s="65"/>
      <c r="HH336" s="65"/>
      <c r="HI336" s="65"/>
      <c r="HJ336" s="65"/>
      <c r="HK336" s="65"/>
      <c r="HL336" s="65"/>
      <c r="HM336" s="65"/>
      <c r="HN336" s="65"/>
      <c r="HO336" s="65"/>
      <c r="HP336" s="65"/>
      <c r="HQ336" s="65"/>
      <c r="HR336" s="65"/>
      <c r="HS336" s="65"/>
      <c r="HT336" s="65"/>
      <c r="HU336" s="65"/>
      <c r="HV336" s="65"/>
      <c r="HW336" s="65"/>
      <c r="HX336" s="65"/>
      <c r="HY336" s="65"/>
      <c r="HZ336" s="65"/>
      <c r="IA336" s="65"/>
      <c r="IB336" s="65"/>
      <c r="IC336" s="65"/>
    </row>
    <row r="337" spans="2:237" s="62" customFormat="1" ht="12">
      <c r="B337" s="63"/>
      <c r="C337" s="64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  <c r="AO337" s="65"/>
      <c r="AP337" s="65"/>
      <c r="AQ337" s="65"/>
      <c r="AR337" s="65"/>
      <c r="AS337" s="65"/>
      <c r="AT337" s="65"/>
      <c r="AU337" s="65"/>
      <c r="AV337" s="65"/>
      <c r="AW337" s="65"/>
      <c r="AX337" s="65"/>
      <c r="AY337" s="65"/>
      <c r="AZ337" s="65"/>
      <c r="BA337" s="65"/>
      <c r="BB337" s="65"/>
      <c r="BC337" s="65"/>
      <c r="BD337" s="65"/>
      <c r="BE337" s="65"/>
      <c r="BF337" s="65"/>
      <c r="BG337" s="65"/>
      <c r="BH337" s="65"/>
      <c r="BI337" s="65"/>
      <c r="BJ337" s="65"/>
      <c r="BK337" s="65"/>
      <c r="BL337" s="65"/>
      <c r="BM337" s="65"/>
      <c r="BN337" s="65"/>
      <c r="BO337" s="65"/>
      <c r="BP337" s="65"/>
      <c r="BQ337" s="65"/>
      <c r="BR337" s="65"/>
      <c r="BS337" s="65"/>
      <c r="BT337" s="65"/>
      <c r="BU337" s="65"/>
      <c r="BV337" s="65"/>
      <c r="BW337" s="65"/>
      <c r="BX337" s="65"/>
      <c r="BY337" s="65"/>
      <c r="BZ337" s="65"/>
      <c r="CA337" s="65"/>
      <c r="CB337" s="65"/>
      <c r="CC337" s="65"/>
      <c r="CD337" s="65"/>
      <c r="CE337" s="65"/>
      <c r="CF337" s="65"/>
      <c r="CG337" s="65"/>
      <c r="CH337" s="65"/>
      <c r="CI337" s="65"/>
      <c r="CJ337" s="65"/>
      <c r="CK337" s="65"/>
      <c r="CL337" s="65"/>
      <c r="CM337" s="65"/>
      <c r="CN337" s="65"/>
      <c r="CO337" s="65"/>
      <c r="CP337" s="65"/>
      <c r="CQ337" s="65"/>
      <c r="CR337" s="65"/>
      <c r="CS337" s="65"/>
      <c r="CT337" s="65"/>
      <c r="CU337" s="65"/>
      <c r="CV337" s="65"/>
      <c r="CW337" s="65"/>
      <c r="CX337" s="65"/>
      <c r="CY337" s="65"/>
      <c r="CZ337" s="65"/>
      <c r="DA337" s="65"/>
      <c r="DB337" s="65"/>
      <c r="DC337" s="65"/>
      <c r="DD337" s="65"/>
      <c r="DE337" s="65"/>
      <c r="DF337" s="65"/>
      <c r="DG337" s="65"/>
      <c r="DH337" s="65"/>
      <c r="DI337" s="65"/>
      <c r="DJ337" s="65"/>
      <c r="DK337" s="65"/>
      <c r="DL337" s="65"/>
      <c r="DM337" s="65"/>
      <c r="DN337" s="65"/>
      <c r="DO337" s="65"/>
      <c r="DP337" s="65"/>
      <c r="DQ337" s="65"/>
      <c r="DR337" s="65"/>
      <c r="DS337" s="65"/>
      <c r="DT337" s="65"/>
      <c r="DU337" s="65"/>
      <c r="DV337" s="65"/>
      <c r="DW337" s="65"/>
      <c r="DX337" s="65"/>
      <c r="DY337" s="65"/>
      <c r="DZ337" s="65"/>
      <c r="EA337" s="65"/>
      <c r="EB337" s="65"/>
      <c r="EC337" s="65"/>
      <c r="ED337" s="65"/>
      <c r="EE337" s="65"/>
      <c r="EF337" s="65"/>
      <c r="EG337" s="65"/>
      <c r="EH337" s="65"/>
      <c r="EI337" s="65"/>
      <c r="EJ337" s="65"/>
      <c r="EK337" s="65"/>
      <c r="EL337" s="65"/>
      <c r="EM337" s="65"/>
      <c r="EN337" s="65"/>
      <c r="EO337" s="65"/>
      <c r="EP337" s="65"/>
      <c r="EQ337" s="65"/>
      <c r="ER337" s="65"/>
      <c r="ES337" s="65"/>
      <c r="ET337" s="65"/>
      <c r="EU337" s="65"/>
      <c r="EV337" s="65"/>
      <c r="EW337" s="65"/>
      <c r="EX337" s="65"/>
      <c r="EY337" s="65"/>
      <c r="EZ337" s="65"/>
      <c r="FA337" s="65"/>
      <c r="FB337" s="65"/>
      <c r="FC337" s="65"/>
      <c r="FD337" s="65"/>
      <c r="FE337" s="65"/>
      <c r="FF337" s="65"/>
      <c r="FG337" s="65"/>
      <c r="FH337" s="65"/>
      <c r="FI337" s="65"/>
      <c r="FJ337" s="65"/>
      <c r="FK337" s="65"/>
      <c r="FL337" s="65"/>
      <c r="FM337" s="65"/>
      <c r="FN337" s="65"/>
      <c r="FO337" s="65"/>
      <c r="FP337" s="65"/>
      <c r="FQ337" s="65"/>
      <c r="FR337" s="65"/>
      <c r="FS337" s="65"/>
      <c r="FT337" s="65"/>
      <c r="FU337" s="65"/>
      <c r="FV337" s="65"/>
      <c r="FW337" s="65"/>
      <c r="FX337" s="65"/>
      <c r="FY337" s="65"/>
      <c r="FZ337" s="65"/>
      <c r="GA337" s="65"/>
      <c r="GB337" s="65"/>
      <c r="GC337" s="65"/>
      <c r="GD337" s="65"/>
      <c r="GE337" s="65"/>
      <c r="GF337" s="65"/>
      <c r="GG337" s="65"/>
      <c r="GH337" s="65"/>
      <c r="GI337" s="65"/>
      <c r="GJ337" s="65"/>
      <c r="GK337" s="65"/>
      <c r="GL337" s="65"/>
      <c r="GM337" s="65"/>
      <c r="GN337" s="65"/>
      <c r="GO337" s="65"/>
      <c r="GP337" s="65"/>
      <c r="GQ337" s="65"/>
      <c r="GR337" s="65"/>
      <c r="GS337" s="65"/>
      <c r="GT337" s="65"/>
      <c r="GU337" s="65"/>
      <c r="GV337" s="65"/>
      <c r="GW337" s="65"/>
      <c r="GX337" s="65"/>
      <c r="GY337" s="65"/>
      <c r="GZ337" s="65"/>
      <c r="HA337" s="65"/>
      <c r="HB337" s="65"/>
      <c r="HC337" s="65"/>
      <c r="HD337" s="65"/>
      <c r="HE337" s="65"/>
      <c r="HF337" s="65"/>
      <c r="HG337" s="65"/>
      <c r="HH337" s="65"/>
      <c r="HI337" s="65"/>
      <c r="HJ337" s="65"/>
      <c r="HK337" s="65"/>
      <c r="HL337" s="65"/>
      <c r="HM337" s="65"/>
      <c r="HN337" s="65"/>
      <c r="HO337" s="65"/>
      <c r="HP337" s="65"/>
      <c r="HQ337" s="65"/>
      <c r="HR337" s="65"/>
      <c r="HS337" s="65"/>
      <c r="HT337" s="65"/>
      <c r="HU337" s="65"/>
      <c r="HV337" s="65"/>
      <c r="HW337" s="65"/>
      <c r="HX337" s="65"/>
      <c r="HY337" s="65"/>
      <c r="HZ337" s="65"/>
      <c r="IA337" s="65"/>
      <c r="IB337" s="65"/>
      <c r="IC337" s="65"/>
    </row>
    <row r="338" spans="2:237" s="62" customFormat="1" ht="12">
      <c r="B338" s="63"/>
      <c r="C338" s="64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  <c r="AA338" s="65"/>
      <c r="AB338" s="65"/>
      <c r="AC338" s="65"/>
      <c r="AD338" s="65"/>
      <c r="AE338" s="65"/>
      <c r="AF338" s="65"/>
      <c r="AG338" s="65"/>
      <c r="AH338" s="65"/>
      <c r="AI338" s="65"/>
      <c r="AJ338" s="65"/>
      <c r="AK338" s="65"/>
      <c r="AL338" s="65"/>
      <c r="AM338" s="65"/>
      <c r="AN338" s="65"/>
      <c r="AO338" s="65"/>
      <c r="AP338" s="65"/>
      <c r="AQ338" s="65"/>
      <c r="AR338" s="65"/>
      <c r="AS338" s="65"/>
      <c r="AT338" s="65"/>
      <c r="AU338" s="65"/>
      <c r="AV338" s="65"/>
      <c r="AW338" s="65"/>
      <c r="AX338" s="65"/>
      <c r="AY338" s="65"/>
      <c r="AZ338" s="65"/>
      <c r="BA338" s="65"/>
      <c r="BB338" s="65"/>
      <c r="BC338" s="65"/>
      <c r="BD338" s="65"/>
      <c r="BE338" s="65"/>
      <c r="BF338" s="65"/>
      <c r="BG338" s="65"/>
      <c r="BH338" s="65"/>
      <c r="BI338" s="65"/>
      <c r="BJ338" s="65"/>
      <c r="BK338" s="65"/>
      <c r="BL338" s="65"/>
      <c r="BM338" s="65"/>
      <c r="BN338" s="65"/>
      <c r="BO338" s="65"/>
      <c r="BP338" s="65"/>
      <c r="BQ338" s="65"/>
      <c r="BR338" s="65"/>
      <c r="BS338" s="65"/>
      <c r="BT338" s="65"/>
      <c r="BU338" s="65"/>
      <c r="BV338" s="65"/>
      <c r="BW338" s="65"/>
      <c r="BX338" s="65"/>
      <c r="BY338" s="65"/>
      <c r="BZ338" s="65"/>
      <c r="CA338" s="65"/>
      <c r="CB338" s="65"/>
      <c r="CC338" s="65"/>
      <c r="CD338" s="65"/>
      <c r="CE338" s="65"/>
      <c r="CF338" s="65"/>
      <c r="CG338" s="65"/>
      <c r="CH338" s="65"/>
      <c r="CI338" s="65"/>
      <c r="CJ338" s="65"/>
      <c r="CK338" s="65"/>
      <c r="CL338" s="65"/>
      <c r="CM338" s="65"/>
      <c r="CN338" s="65"/>
      <c r="CO338" s="65"/>
      <c r="CP338" s="65"/>
      <c r="CQ338" s="65"/>
      <c r="CR338" s="65"/>
      <c r="CS338" s="65"/>
      <c r="CT338" s="65"/>
      <c r="CU338" s="65"/>
      <c r="CV338" s="65"/>
      <c r="CW338" s="65"/>
      <c r="CX338" s="65"/>
      <c r="CY338" s="65"/>
      <c r="CZ338" s="65"/>
      <c r="DA338" s="65"/>
      <c r="DB338" s="65"/>
      <c r="DC338" s="65"/>
      <c r="DD338" s="65"/>
      <c r="DE338" s="65"/>
      <c r="DF338" s="65"/>
      <c r="DG338" s="65"/>
      <c r="DH338" s="65"/>
      <c r="DI338" s="65"/>
      <c r="DJ338" s="65"/>
      <c r="DK338" s="65"/>
      <c r="DL338" s="65"/>
      <c r="DM338" s="65"/>
      <c r="DN338" s="65"/>
      <c r="DO338" s="65"/>
      <c r="DP338" s="65"/>
      <c r="DQ338" s="65"/>
      <c r="DR338" s="65"/>
      <c r="DS338" s="65"/>
      <c r="DT338" s="65"/>
      <c r="DU338" s="65"/>
      <c r="DV338" s="65"/>
      <c r="DW338" s="65"/>
      <c r="DX338" s="65"/>
      <c r="DY338" s="65"/>
      <c r="DZ338" s="65"/>
      <c r="EA338" s="65"/>
      <c r="EB338" s="65"/>
      <c r="EC338" s="65"/>
      <c r="ED338" s="65"/>
      <c r="EE338" s="65"/>
      <c r="EF338" s="65"/>
      <c r="EG338" s="65"/>
      <c r="EH338" s="65"/>
      <c r="EI338" s="65"/>
      <c r="EJ338" s="65"/>
      <c r="EK338" s="65"/>
      <c r="EL338" s="65"/>
      <c r="EM338" s="65"/>
      <c r="EN338" s="65"/>
      <c r="EO338" s="65"/>
      <c r="EP338" s="65"/>
      <c r="EQ338" s="65"/>
      <c r="ER338" s="65"/>
      <c r="ES338" s="65"/>
      <c r="ET338" s="65"/>
      <c r="EU338" s="65"/>
      <c r="EV338" s="65"/>
      <c r="EW338" s="65"/>
      <c r="EX338" s="65"/>
      <c r="EY338" s="65"/>
      <c r="EZ338" s="65"/>
      <c r="FA338" s="65"/>
      <c r="FB338" s="65"/>
      <c r="FC338" s="65"/>
      <c r="FD338" s="65"/>
      <c r="FE338" s="65"/>
      <c r="FF338" s="65"/>
      <c r="FG338" s="65"/>
      <c r="FH338" s="65"/>
      <c r="FI338" s="65"/>
      <c r="FJ338" s="65"/>
      <c r="FK338" s="65"/>
      <c r="FL338" s="65"/>
      <c r="FM338" s="65"/>
      <c r="FN338" s="65"/>
      <c r="FO338" s="65"/>
      <c r="FP338" s="65"/>
      <c r="FQ338" s="65"/>
      <c r="FR338" s="65"/>
      <c r="FS338" s="65"/>
      <c r="FT338" s="65"/>
      <c r="FU338" s="65"/>
      <c r="FV338" s="65"/>
      <c r="FW338" s="65"/>
      <c r="FX338" s="65"/>
      <c r="FY338" s="65"/>
      <c r="FZ338" s="65"/>
      <c r="GA338" s="65"/>
      <c r="GB338" s="65"/>
      <c r="GC338" s="65"/>
      <c r="GD338" s="65"/>
      <c r="GE338" s="65"/>
      <c r="GF338" s="65"/>
      <c r="GG338" s="65"/>
      <c r="GH338" s="65"/>
      <c r="GI338" s="65"/>
      <c r="GJ338" s="65"/>
      <c r="GK338" s="65"/>
      <c r="GL338" s="65"/>
      <c r="GM338" s="65"/>
      <c r="GN338" s="65"/>
      <c r="GO338" s="65"/>
      <c r="GP338" s="65"/>
      <c r="GQ338" s="65"/>
      <c r="GR338" s="65"/>
      <c r="GS338" s="65"/>
      <c r="GT338" s="65"/>
      <c r="GU338" s="65"/>
      <c r="GV338" s="65"/>
      <c r="GW338" s="65"/>
      <c r="GX338" s="65"/>
      <c r="GY338" s="65"/>
      <c r="GZ338" s="65"/>
      <c r="HA338" s="65"/>
      <c r="HB338" s="65"/>
      <c r="HC338" s="65"/>
      <c r="HD338" s="65"/>
      <c r="HE338" s="65"/>
      <c r="HF338" s="65"/>
      <c r="HG338" s="65"/>
      <c r="HH338" s="65"/>
      <c r="HI338" s="65"/>
      <c r="HJ338" s="65"/>
      <c r="HK338" s="65"/>
      <c r="HL338" s="65"/>
      <c r="HM338" s="65"/>
      <c r="HN338" s="65"/>
      <c r="HO338" s="65"/>
      <c r="HP338" s="65"/>
      <c r="HQ338" s="65"/>
      <c r="HR338" s="65"/>
      <c r="HS338" s="65"/>
      <c r="HT338" s="65"/>
      <c r="HU338" s="65"/>
      <c r="HV338" s="65"/>
      <c r="HW338" s="65"/>
      <c r="HX338" s="65"/>
      <c r="HY338" s="65"/>
      <c r="HZ338" s="65"/>
      <c r="IA338" s="65"/>
      <c r="IB338" s="65"/>
      <c r="IC338" s="65"/>
    </row>
    <row r="339" spans="2:237" s="62" customFormat="1" ht="12">
      <c r="B339" s="63"/>
      <c r="C339" s="64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  <c r="AA339" s="65"/>
      <c r="AB339" s="65"/>
      <c r="AC339" s="65"/>
      <c r="AD339" s="65"/>
      <c r="AE339" s="65"/>
      <c r="AF339" s="65"/>
      <c r="AG339" s="65"/>
      <c r="AH339" s="65"/>
      <c r="AI339" s="65"/>
      <c r="AJ339" s="65"/>
      <c r="AK339" s="65"/>
      <c r="AL339" s="65"/>
      <c r="AM339" s="65"/>
      <c r="AN339" s="65"/>
      <c r="AO339" s="65"/>
      <c r="AP339" s="65"/>
      <c r="AQ339" s="65"/>
      <c r="AR339" s="65"/>
      <c r="AS339" s="65"/>
      <c r="AT339" s="65"/>
      <c r="AU339" s="65"/>
      <c r="AV339" s="65"/>
      <c r="AW339" s="65"/>
      <c r="AX339" s="65"/>
      <c r="AY339" s="65"/>
      <c r="AZ339" s="65"/>
      <c r="BA339" s="65"/>
      <c r="BB339" s="65"/>
      <c r="BC339" s="65"/>
      <c r="BD339" s="65"/>
      <c r="BE339" s="65"/>
      <c r="BF339" s="65"/>
      <c r="BG339" s="65"/>
      <c r="BH339" s="65"/>
      <c r="BI339" s="65"/>
      <c r="BJ339" s="65"/>
      <c r="BK339" s="65"/>
      <c r="BL339" s="65"/>
      <c r="BM339" s="65"/>
      <c r="BN339" s="65"/>
      <c r="BO339" s="65"/>
      <c r="BP339" s="65"/>
      <c r="BQ339" s="65"/>
      <c r="BR339" s="65"/>
      <c r="BS339" s="65"/>
      <c r="BT339" s="65"/>
      <c r="BU339" s="65"/>
      <c r="BV339" s="65"/>
      <c r="BW339" s="65"/>
      <c r="BX339" s="65"/>
      <c r="BY339" s="65"/>
      <c r="BZ339" s="65"/>
      <c r="CA339" s="65"/>
      <c r="CB339" s="65"/>
      <c r="CC339" s="65"/>
      <c r="CD339" s="65"/>
      <c r="CE339" s="65"/>
      <c r="CF339" s="65"/>
      <c r="CG339" s="65"/>
      <c r="CH339" s="65"/>
      <c r="CI339" s="65"/>
      <c r="CJ339" s="65"/>
      <c r="CK339" s="65"/>
      <c r="CL339" s="65"/>
      <c r="CM339" s="65"/>
      <c r="CN339" s="65"/>
      <c r="CO339" s="65"/>
      <c r="CP339" s="65"/>
      <c r="CQ339" s="65"/>
      <c r="CR339" s="65"/>
      <c r="CS339" s="65"/>
      <c r="CT339" s="65"/>
      <c r="CU339" s="65"/>
      <c r="CV339" s="65"/>
      <c r="CW339" s="65"/>
      <c r="CX339" s="65"/>
      <c r="CY339" s="65"/>
      <c r="CZ339" s="65"/>
      <c r="DA339" s="65"/>
      <c r="DB339" s="65"/>
      <c r="DC339" s="65"/>
      <c r="DD339" s="65"/>
      <c r="DE339" s="65"/>
      <c r="DF339" s="65"/>
      <c r="DG339" s="65"/>
      <c r="DH339" s="65"/>
      <c r="DI339" s="65"/>
      <c r="DJ339" s="65"/>
      <c r="DK339" s="65"/>
      <c r="DL339" s="65"/>
      <c r="DM339" s="65"/>
      <c r="DN339" s="65"/>
      <c r="DO339" s="65"/>
      <c r="DP339" s="65"/>
      <c r="DQ339" s="65"/>
      <c r="DR339" s="65"/>
      <c r="DS339" s="65"/>
      <c r="DT339" s="65"/>
      <c r="DU339" s="65"/>
      <c r="DV339" s="65"/>
      <c r="DW339" s="65"/>
      <c r="DX339" s="65"/>
      <c r="DY339" s="65"/>
      <c r="DZ339" s="65"/>
      <c r="EA339" s="65"/>
      <c r="EB339" s="65"/>
      <c r="EC339" s="65"/>
      <c r="ED339" s="65"/>
      <c r="EE339" s="65"/>
      <c r="EF339" s="65"/>
      <c r="EG339" s="65"/>
      <c r="EH339" s="65"/>
      <c r="EI339" s="65"/>
      <c r="EJ339" s="65"/>
      <c r="EK339" s="65"/>
      <c r="EL339" s="65"/>
      <c r="EM339" s="65"/>
      <c r="EN339" s="65"/>
      <c r="EO339" s="65"/>
      <c r="EP339" s="65"/>
      <c r="EQ339" s="65"/>
      <c r="ER339" s="65"/>
      <c r="ES339" s="65"/>
      <c r="ET339" s="65"/>
      <c r="EU339" s="65"/>
      <c r="EV339" s="65"/>
      <c r="EW339" s="65"/>
      <c r="EX339" s="65"/>
      <c r="EY339" s="65"/>
      <c r="EZ339" s="65"/>
      <c r="FA339" s="65"/>
      <c r="FB339" s="65"/>
      <c r="FC339" s="65"/>
      <c r="FD339" s="65"/>
      <c r="FE339" s="65"/>
      <c r="FF339" s="65"/>
      <c r="FG339" s="65"/>
      <c r="FH339" s="65"/>
      <c r="FI339" s="65"/>
      <c r="FJ339" s="65"/>
      <c r="FK339" s="65"/>
      <c r="FL339" s="65"/>
      <c r="FM339" s="65"/>
      <c r="FN339" s="65"/>
      <c r="FO339" s="65"/>
      <c r="FP339" s="65"/>
      <c r="FQ339" s="65"/>
      <c r="FR339" s="65"/>
      <c r="FS339" s="65"/>
      <c r="FT339" s="65"/>
      <c r="FU339" s="65"/>
      <c r="FV339" s="65"/>
      <c r="FW339" s="65"/>
      <c r="FX339" s="65"/>
      <c r="FY339" s="65"/>
      <c r="FZ339" s="65"/>
      <c r="GA339" s="65"/>
      <c r="GB339" s="65"/>
      <c r="GC339" s="65"/>
      <c r="GD339" s="65"/>
      <c r="GE339" s="65"/>
      <c r="GF339" s="65"/>
      <c r="GG339" s="65"/>
      <c r="GH339" s="65"/>
      <c r="GI339" s="65"/>
      <c r="GJ339" s="65"/>
      <c r="GK339" s="65"/>
      <c r="GL339" s="65"/>
      <c r="GM339" s="65"/>
      <c r="GN339" s="65"/>
      <c r="GO339" s="65"/>
      <c r="GP339" s="65"/>
      <c r="GQ339" s="65"/>
      <c r="GR339" s="65"/>
      <c r="GS339" s="65"/>
      <c r="GT339" s="65"/>
      <c r="GU339" s="65"/>
      <c r="GV339" s="65"/>
      <c r="GW339" s="65"/>
      <c r="GX339" s="65"/>
      <c r="GY339" s="65"/>
      <c r="GZ339" s="65"/>
      <c r="HA339" s="65"/>
      <c r="HB339" s="65"/>
      <c r="HC339" s="65"/>
      <c r="HD339" s="65"/>
      <c r="HE339" s="65"/>
      <c r="HF339" s="65"/>
      <c r="HG339" s="65"/>
      <c r="HH339" s="65"/>
      <c r="HI339" s="65"/>
      <c r="HJ339" s="65"/>
      <c r="HK339" s="65"/>
      <c r="HL339" s="65"/>
      <c r="HM339" s="65"/>
      <c r="HN339" s="65"/>
      <c r="HO339" s="65"/>
      <c r="HP339" s="65"/>
      <c r="HQ339" s="65"/>
      <c r="HR339" s="65"/>
      <c r="HS339" s="65"/>
      <c r="HT339" s="65"/>
      <c r="HU339" s="65"/>
      <c r="HV339" s="65"/>
      <c r="HW339" s="65"/>
      <c r="HX339" s="65"/>
      <c r="HY339" s="65"/>
      <c r="HZ339" s="65"/>
      <c r="IA339" s="65"/>
      <c r="IB339" s="65"/>
      <c r="IC339" s="65"/>
    </row>
    <row r="340" spans="2:237" s="62" customFormat="1" ht="12">
      <c r="B340" s="63"/>
      <c r="C340" s="64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  <c r="AA340" s="65"/>
      <c r="AB340" s="65"/>
      <c r="AC340" s="65"/>
      <c r="AD340" s="65"/>
      <c r="AE340" s="65"/>
      <c r="AF340" s="65"/>
      <c r="AG340" s="65"/>
      <c r="AH340" s="65"/>
      <c r="AI340" s="65"/>
      <c r="AJ340" s="65"/>
      <c r="AK340" s="65"/>
      <c r="AL340" s="65"/>
      <c r="AM340" s="65"/>
      <c r="AN340" s="65"/>
      <c r="AO340" s="65"/>
      <c r="AP340" s="65"/>
      <c r="AQ340" s="65"/>
      <c r="AR340" s="65"/>
      <c r="AS340" s="65"/>
      <c r="AT340" s="65"/>
      <c r="AU340" s="65"/>
      <c r="AV340" s="65"/>
      <c r="AW340" s="65"/>
      <c r="AX340" s="65"/>
      <c r="AY340" s="65"/>
      <c r="AZ340" s="65"/>
      <c r="BA340" s="65"/>
      <c r="BB340" s="65"/>
      <c r="BC340" s="65"/>
      <c r="BD340" s="65"/>
      <c r="BE340" s="65"/>
      <c r="BF340" s="65"/>
      <c r="BG340" s="65"/>
      <c r="BH340" s="65"/>
      <c r="BI340" s="65"/>
      <c r="BJ340" s="65"/>
      <c r="BK340" s="65"/>
      <c r="BL340" s="65"/>
      <c r="BM340" s="65"/>
      <c r="BN340" s="65"/>
      <c r="BO340" s="65"/>
      <c r="BP340" s="65"/>
      <c r="BQ340" s="65"/>
      <c r="BR340" s="65"/>
      <c r="BS340" s="65"/>
      <c r="BT340" s="65"/>
      <c r="BU340" s="65"/>
      <c r="BV340" s="65"/>
      <c r="BW340" s="65"/>
      <c r="BX340" s="65"/>
      <c r="BY340" s="65"/>
      <c r="BZ340" s="65"/>
      <c r="CA340" s="65"/>
      <c r="CB340" s="65"/>
      <c r="CC340" s="65"/>
      <c r="CD340" s="65"/>
      <c r="CE340" s="65"/>
      <c r="CF340" s="65"/>
      <c r="CG340" s="65"/>
      <c r="CH340" s="65"/>
      <c r="CI340" s="65"/>
      <c r="CJ340" s="65"/>
      <c r="CK340" s="65"/>
      <c r="CL340" s="65"/>
      <c r="CM340" s="65"/>
      <c r="CN340" s="65"/>
      <c r="CO340" s="65"/>
      <c r="CP340" s="65"/>
      <c r="CQ340" s="65"/>
      <c r="CR340" s="65"/>
      <c r="CS340" s="65"/>
      <c r="CT340" s="65"/>
      <c r="CU340" s="65"/>
      <c r="CV340" s="65"/>
      <c r="CW340" s="65"/>
      <c r="CX340" s="65"/>
      <c r="CY340" s="65"/>
      <c r="CZ340" s="65"/>
      <c r="DA340" s="65"/>
      <c r="DB340" s="65"/>
      <c r="DC340" s="65"/>
      <c r="DD340" s="65"/>
      <c r="DE340" s="65"/>
      <c r="DF340" s="65"/>
      <c r="DG340" s="65"/>
      <c r="DH340" s="65"/>
      <c r="DI340" s="65"/>
      <c r="DJ340" s="65"/>
      <c r="DK340" s="65"/>
      <c r="DL340" s="65"/>
      <c r="DM340" s="65"/>
      <c r="DN340" s="65"/>
      <c r="DO340" s="65"/>
      <c r="DP340" s="65"/>
      <c r="DQ340" s="65"/>
      <c r="DR340" s="65"/>
      <c r="DS340" s="65"/>
      <c r="DT340" s="65"/>
      <c r="DU340" s="65"/>
      <c r="DV340" s="65"/>
      <c r="DW340" s="65"/>
      <c r="DX340" s="65"/>
      <c r="DY340" s="65"/>
      <c r="DZ340" s="65"/>
      <c r="EA340" s="65"/>
      <c r="EB340" s="65"/>
      <c r="EC340" s="65"/>
      <c r="ED340" s="65"/>
      <c r="EE340" s="65"/>
      <c r="EF340" s="65"/>
      <c r="EG340" s="65"/>
      <c r="EH340" s="65"/>
      <c r="EI340" s="65"/>
      <c r="EJ340" s="65"/>
      <c r="EK340" s="65"/>
      <c r="EL340" s="65"/>
      <c r="EM340" s="65"/>
      <c r="EN340" s="65"/>
      <c r="EO340" s="65"/>
      <c r="EP340" s="65"/>
      <c r="EQ340" s="65"/>
      <c r="ER340" s="65"/>
      <c r="ES340" s="65"/>
      <c r="ET340" s="65"/>
      <c r="EU340" s="65"/>
      <c r="EV340" s="65"/>
      <c r="EW340" s="65"/>
      <c r="EX340" s="65"/>
      <c r="EY340" s="65"/>
      <c r="EZ340" s="65"/>
      <c r="FA340" s="65"/>
      <c r="FB340" s="65"/>
      <c r="FC340" s="65"/>
      <c r="FD340" s="65"/>
      <c r="FE340" s="65"/>
      <c r="FF340" s="65"/>
      <c r="FG340" s="65"/>
      <c r="FH340" s="65"/>
      <c r="FI340" s="65"/>
      <c r="FJ340" s="65"/>
      <c r="FK340" s="65"/>
      <c r="FL340" s="65"/>
      <c r="FM340" s="65"/>
      <c r="FN340" s="65"/>
      <c r="FO340" s="65"/>
      <c r="FP340" s="65"/>
      <c r="FQ340" s="65"/>
      <c r="FR340" s="65"/>
      <c r="FS340" s="65"/>
      <c r="FT340" s="65"/>
      <c r="FU340" s="65"/>
      <c r="FV340" s="65"/>
      <c r="FW340" s="65"/>
      <c r="FX340" s="65"/>
      <c r="FY340" s="65"/>
      <c r="FZ340" s="65"/>
      <c r="GA340" s="65"/>
      <c r="GB340" s="65"/>
      <c r="GC340" s="65"/>
      <c r="GD340" s="65"/>
      <c r="GE340" s="65"/>
      <c r="GF340" s="65"/>
      <c r="GG340" s="65"/>
      <c r="GH340" s="65"/>
      <c r="GI340" s="65"/>
      <c r="GJ340" s="65"/>
      <c r="GK340" s="65"/>
      <c r="GL340" s="65"/>
      <c r="GM340" s="65"/>
      <c r="GN340" s="65"/>
      <c r="GO340" s="65"/>
      <c r="GP340" s="65"/>
      <c r="GQ340" s="65"/>
      <c r="GR340" s="65"/>
      <c r="GS340" s="65"/>
      <c r="GT340" s="65"/>
      <c r="GU340" s="65"/>
      <c r="GV340" s="65"/>
      <c r="GW340" s="65"/>
      <c r="GX340" s="65"/>
      <c r="GY340" s="65"/>
      <c r="GZ340" s="65"/>
      <c r="HA340" s="65"/>
      <c r="HB340" s="65"/>
      <c r="HC340" s="65"/>
      <c r="HD340" s="65"/>
      <c r="HE340" s="65"/>
      <c r="HF340" s="65"/>
      <c r="HG340" s="65"/>
      <c r="HH340" s="65"/>
      <c r="HI340" s="65"/>
      <c r="HJ340" s="65"/>
      <c r="HK340" s="65"/>
      <c r="HL340" s="65"/>
      <c r="HM340" s="65"/>
      <c r="HN340" s="65"/>
      <c r="HO340" s="65"/>
      <c r="HP340" s="65"/>
      <c r="HQ340" s="65"/>
      <c r="HR340" s="65"/>
      <c r="HS340" s="65"/>
      <c r="HT340" s="65"/>
      <c r="HU340" s="65"/>
      <c r="HV340" s="65"/>
      <c r="HW340" s="65"/>
      <c r="HX340" s="65"/>
      <c r="HY340" s="65"/>
      <c r="HZ340" s="65"/>
      <c r="IA340" s="65"/>
      <c r="IB340" s="65"/>
      <c r="IC340" s="65"/>
    </row>
    <row r="341" spans="2:237" s="62" customFormat="1" ht="12">
      <c r="B341" s="63"/>
      <c r="C341" s="64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  <c r="AA341" s="65"/>
      <c r="AB341" s="65"/>
      <c r="AC341" s="65"/>
      <c r="AD341" s="65"/>
      <c r="AE341" s="65"/>
      <c r="AF341" s="65"/>
      <c r="AG341" s="65"/>
      <c r="AH341" s="65"/>
      <c r="AI341" s="65"/>
      <c r="AJ341" s="65"/>
      <c r="AK341" s="65"/>
      <c r="AL341" s="65"/>
      <c r="AM341" s="65"/>
      <c r="AN341" s="65"/>
      <c r="AO341" s="65"/>
      <c r="AP341" s="65"/>
      <c r="AQ341" s="65"/>
      <c r="AR341" s="65"/>
      <c r="AS341" s="65"/>
      <c r="AT341" s="65"/>
      <c r="AU341" s="65"/>
      <c r="AV341" s="65"/>
      <c r="AW341" s="65"/>
      <c r="AX341" s="65"/>
      <c r="AY341" s="65"/>
      <c r="AZ341" s="65"/>
      <c r="BA341" s="65"/>
      <c r="BB341" s="65"/>
      <c r="BC341" s="65"/>
      <c r="BD341" s="65"/>
      <c r="BE341" s="65"/>
      <c r="BF341" s="65"/>
      <c r="BG341" s="65"/>
      <c r="BH341" s="65"/>
      <c r="BI341" s="65"/>
      <c r="BJ341" s="65"/>
      <c r="BK341" s="65"/>
      <c r="BL341" s="65"/>
      <c r="BM341" s="65"/>
      <c r="BN341" s="65"/>
      <c r="BO341" s="65"/>
      <c r="BP341" s="65"/>
      <c r="BQ341" s="65"/>
      <c r="BR341" s="65"/>
      <c r="BS341" s="65"/>
      <c r="BT341" s="65"/>
      <c r="BU341" s="65"/>
      <c r="BV341" s="65"/>
      <c r="BW341" s="65"/>
      <c r="BX341" s="65"/>
      <c r="BY341" s="65"/>
      <c r="BZ341" s="65"/>
      <c r="CA341" s="65"/>
      <c r="CB341" s="65"/>
      <c r="CC341" s="65"/>
      <c r="CD341" s="65"/>
      <c r="CE341" s="65"/>
      <c r="CF341" s="65"/>
      <c r="CG341" s="65"/>
      <c r="CH341" s="65"/>
      <c r="CI341" s="65"/>
      <c r="CJ341" s="65"/>
      <c r="CK341" s="65"/>
      <c r="CL341" s="65"/>
      <c r="CM341" s="65"/>
      <c r="CN341" s="65"/>
      <c r="CO341" s="65"/>
      <c r="CP341" s="65"/>
      <c r="CQ341" s="65"/>
      <c r="CR341" s="65"/>
      <c r="CS341" s="65"/>
      <c r="CT341" s="65"/>
      <c r="CU341" s="65"/>
      <c r="CV341" s="65"/>
      <c r="CW341" s="65"/>
      <c r="CX341" s="65"/>
      <c r="CY341" s="65"/>
      <c r="CZ341" s="65"/>
      <c r="DA341" s="65"/>
      <c r="DB341" s="65"/>
      <c r="DC341" s="65"/>
      <c r="DD341" s="65"/>
      <c r="DE341" s="65"/>
      <c r="DF341" s="65"/>
      <c r="DG341" s="65"/>
      <c r="DH341" s="65"/>
      <c r="DI341" s="65"/>
      <c r="DJ341" s="65"/>
      <c r="DK341" s="65"/>
      <c r="DL341" s="65"/>
      <c r="DM341" s="65"/>
      <c r="DN341" s="65"/>
      <c r="DO341" s="65"/>
      <c r="DP341" s="65"/>
      <c r="DQ341" s="65"/>
      <c r="DR341" s="65"/>
      <c r="DS341" s="65"/>
      <c r="DT341" s="65"/>
      <c r="DU341" s="65"/>
      <c r="DV341" s="65"/>
      <c r="DW341" s="65"/>
      <c r="DX341" s="65"/>
      <c r="DY341" s="65"/>
      <c r="DZ341" s="65"/>
      <c r="EA341" s="65"/>
      <c r="EB341" s="65"/>
      <c r="EC341" s="65"/>
      <c r="ED341" s="65"/>
      <c r="EE341" s="65"/>
      <c r="EF341" s="65"/>
      <c r="EG341" s="65"/>
      <c r="EH341" s="65"/>
      <c r="EI341" s="65"/>
      <c r="EJ341" s="65"/>
      <c r="EK341" s="65"/>
      <c r="EL341" s="65"/>
      <c r="EM341" s="65"/>
      <c r="EN341" s="65"/>
      <c r="EO341" s="65"/>
      <c r="EP341" s="65"/>
      <c r="EQ341" s="65"/>
      <c r="ER341" s="65"/>
      <c r="ES341" s="65"/>
      <c r="ET341" s="65"/>
      <c r="EU341" s="65"/>
      <c r="EV341" s="65"/>
      <c r="EW341" s="65"/>
      <c r="EX341" s="65"/>
      <c r="EY341" s="65"/>
      <c r="EZ341" s="65"/>
      <c r="FA341" s="65"/>
      <c r="FB341" s="65"/>
      <c r="FC341" s="65"/>
      <c r="FD341" s="65"/>
      <c r="FE341" s="65"/>
      <c r="FF341" s="65"/>
      <c r="FG341" s="65"/>
      <c r="FH341" s="65"/>
      <c r="FI341" s="65"/>
      <c r="FJ341" s="65"/>
      <c r="FK341" s="65"/>
      <c r="FL341" s="65"/>
      <c r="FM341" s="65"/>
      <c r="FN341" s="65"/>
      <c r="FO341" s="65"/>
      <c r="FP341" s="65"/>
      <c r="FQ341" s="65"/>
      <c r="FR341" s="65"/>
      <c r="FS341" s="65"/>
      <c r="FT341" s="65"/>
      <c r="FU341" s="65"/>
      <c r="FV341" s="65"/>
      <c r="FW341" s="65"/>
      <c r="FX341" s="65"/>
      <c r="FY341" s="65"/>
      <c r="FZ341" s="65"/>
      <c r="GA341" s="65"/>
      <c r="GB341" s="65"/>
      <c r="GC341" s="65"/>
      <c r="GD341" s="65"/>
      <c r="GE341" s="65"/>
      <c r="GF341" s="65"/>
      <c r="GG341" s="65"/>
      <c r="GH341" s="65"/>
      <c r="GI341" s="65"/>
      <c r="GJ341" s="65"/>
      <c r="GK341" s="65"/>
      <c r="GL341" s="65"/>
      <c r="GM341" s="65"/>
      <c r="GN341" s="65"/>
      <c r="GO341" s="65"/>
      <c r="GP341" s="65"/>
      <c r="GQ341" s="65"/>
      <c r="GR341" s="65"/>
      <c r="GS341" s="65"/>
      <c r="GT341" s="65"/>
      <c r="GU341" s="65"/>
      <c r="GV341" s="65"/>
      <c r="GW341" s="65"/>
      <c r="GX341" s="65"/>
      <c r="GY341" s="65"/>
      <c r="GZ341" s="65"/>
      <c r="HA341" s="65"/>
      <c r="HB341" s="65"/>
      <c r="HC341" s="65"/>
      <c r="HD341" s="65"/>
      <c r="HE341" s="65"/>
      <c r="HF341" s="65"/>
      <c r="HG341" s="65"/>
      <c r="HH341" s="65"/>
      <c r="HI341" s="65"/>
      <c r="HJ341" s="65"/>
      <c r="HK341" s="65"/>
      <c r="HL341" s="65"/>
      <c r="HM341" s="65"/>
      <c r="HN341" s="65"/>
      <c r="HO341" s="65"/>
      <c r="HP341" s="65"/>
      <c r="HQ341" s="65"/>
      <c r="HR341" s="65"/>
      <c r="HS341" s="65"/>
      <c r="HT341" s="65"/>
      <c r="HU341" s="65"/>
      <c r="HV341" s="65"/>
      <c r="HW341" s="65"/>
      <c r="HX341" s="65"/>
      <c r="HY341" s="65"/>
      <c r="HZ341" s="65"/>
      <c r="IA341" s="65"/>
      <c r="IB341" s="65"/>
      <c r="IC341" s="65"/>
    </row>
    <row r="342" spans="2:237" s="62" customFormat="1" ht="12">
      <c r="B342" s="63"/>
      <c r="C342" s="64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  <c r="AA342" s="65"/>
      <c r="AB342" s="65"/>
      <c r="AC342" s="65"/>
      <c r="AD342" s="65"/>
      <c r="AE342" s="65"/>
      <c r="AF342" s="65"/>
      <c r="AG342" s="65"/>
      <c r="AH342" s="65"/>
      <c r="AI342" s="65"/>
      <c r="AJ342" s="65"/>
      <c r="AK342" s="65"/>
      <c r="AL342" s="65"/>
      <c r="AM342" s="65"/>
      <c r="AN342" s="65"/>
      <c r="AO342" s="65"/>
      <c r="AP342" s="65"/>
      <c r="AQ342" s="65"/>
      <c r="AR342" s="65"/>
      <c r="AS342" s="65"/>
      <c r="AT342" s="65"/>
      <c r="AU342" s="65"/>
      <c r="AV342" s="65"/>
      <c r="AW342" s="65"/>
      <c r="AX342" s="65"/>
      <c r="AY342" s="65"/>
      <c r="AZ342" s="65"/>
      <c r="BA342" s="65"/>
      <c r="BB342" s="65"/>
      <c r="BC342" s="65"/>
      <c r="BD342" s="65"/>
      <c r="BE342" s="65"/>
      <c r="BF342" s="65"/>
      <c r="BG342" s="65"/>
      <c r="BH342" s="65"/>
      <c r="BI342" s="65"/>
      <c r="BJ342" s="65"/>
      <c r="BK342" s="65"/>
      <c r="BL342" s="65"/>
      <c r="BM342" s="65"/>
      <c r="BN342" s="65"/>
      <c r="BO342" s="65"/>
      <c r="BP342" s="65"/>
      <c r="BQ342" s="65"/>
      <c r="BR342" s="65"/>
      <c r="BS342" s="65"/>
      <c r="BT342" s="65"/>
      <c r="BU342" s="65"/>
      <c r="BV342" s="65"/>
      <c r="BW342" s="65"/>
      <c r="BX342" s="65"/>
      <c r="BY342" s="65"/>
      <c r="BZ342" s="65"/>
      <c r="CA342" s="65"/>
      <c r="CB342" s="65"/>
      <c r="CC342" s="65"/>
      <c r="CD342" s="65"/>
      <c r="CE342" s="65"/>
      <c r="CF342" s="65"/>
      <c r="CG342" s="65"/>
      <c r="CH342" s="65"/>
      <c r="CI342" s="65"/>
      <c r="CJ342" s="65"/>
      <c r="CK342" s="65"/>
      <c r="CL342" s="65"/>
      <c r="CM342" s="65"/>
      <c r="CN342" s="65"/>
      <c r="CO342" s="65"/>
      <c r="CP342" s="65"/>
      <c r="CQ342" s="65"/>
      <c r="CR342" s="65"/>
      <c r="CS342" s="65"/>
      <c r="CT342" s="65"/>
      <c r="CU342" s="65"/>
      <c r="CV342" s="65"/>
      <c r="CW342" s="65"/>
      <c r="CX342" s="65"/>
      <c r="CY342" s="65"/>
      <c r="CZ342" s="65"/>
      <c r="DA342" s="65"/>
      <c r="DB342" s="65"/>
      <c r="DC342" s="65"/>
      <c r="DD342" s="65"/>
      <c r="DE342" s="65"/>
      <c r="DF342" s="65"/>
      <c r="DG342" s="65"/>
      <c r="DH342" s="65"/>
      <c r="DI342" s="65"/>
      <c r="DJ342" s="65"/>
      <c r="DK342" s="65"/>
      <c r="DL342" s="65"/>
      <c r="DM342" s="65"/>
      <c r="DN342" s="65"/>
      <c r="DO342" s="65"/>
      <c r="DP342" s="65"/>
      <c r="DQ342" s="65"/>
      <c r="DR342" s="65"/>
      <c r="DS342" s="65"/>
      <c r="DT342" s="65"/>
      <c r="DU342" s="65"/>
      <c r="DV342" s="65"/>
      <c r="DW342" s="65"/>
      <c r="DX342" s="65"/>
      <c r="DY342" s="65"/>
      <c r="DZ342" s="65"/>
      <c r="EA342" s="65"/>
      <c r="EB342" s="65"/>
      <c r="EC342" s="65"/>
      <c r="ED342" s="65"/>
      <c r="EE342" s="65"/>
      <c r="EF342" s="65"/>
      <c r="EG342" s="65"/>
      <c r="EH342" s="65"/>
      <c r="EI342" s="65"/>
      <c r="EJ342" s="65"/>
      <c r="EK342" s="65"/>
      <c r="EL342" s="65"/>
      <c r="EM342" s="65"/>
      <c r="EN342" s="65"/>
      <c r="EO342" s="65"/>
      <c r="EP342" s="65"/>
      <c r="EQ342" s="65"/>
      <c r="ER342" s="65"/>
      <c r="ES342" s="65"/>
      <c r="ET342" s="65"/>
      <c r="EU342" s="65"/>
      <c r="EV342" s="65"/>
      <c r="EW342" s="65"/>
      <c r="EX342" s="65"/>
      <c r="EY342" s="65"/>
      <c r="EZ342" s="65"/>
      <c r="FA342" s="65"/>
      <c r="FB342" s="65"/>
      <c r="FC342" s="65"/>
      <c r="FD342" s="65"/>
      <c r="FE342" s="65"/>
      <c r="FF342" s="65"/>
      <c r="FG342" s="65"/>
      <c r="FH342" s="65"/>
      <c r="FI342" s="65"/>
      <c r="FJ342" s="65"/>
      <c r="FK342" s="65"/>
      <c r="FL342" s="65"/>
      <c r="FM342" s="65"/>
      <c r="FN342" s="65"/>
      <c r="FO342" s="65"/>
      <c r="FP342" s="65"/>
      <c r="FQ342" s="65"/>
      <c r="FR342" s="65"/>
      <c r="FS342" s="65"/>
      <c r="FT342" s="65"/>
      <c r="FU342" s="65"/>
      <c r="FV342" s="65"/>
      <c r="FW342" s="65"/>
      <c r="FX342" s="65"/>
      <c r="FY342" s="65"/>
      <c r="FZ342" s="65"/>
      <c r="GA342" s="65"/>
      <c r="GB342" s="65"/>
      <c r="GC342" s="65"/>
      <c r="GD342" s="65"/>
      <c r="GE342" s="65"/>
      <c r="GF342" s="65"/>
      <c r="GG342" s="65"/>
      <c r="GH342" s="65"/>
      <c r="GI342" s="65"/>
      <c r="GJ342" s="65"/>
      <c r="GK342" s="65"/>
      <c r="GL342" s="65"/>
      <c r="GM342" s="65"/>
      <c r="GN342" s="65"/>
      <c r="GO342" s="65"/>
      <c r="GP342" s="65"/>
      <c r="GQ342" s="65"/>
      <c r="GR342" s="65"/>
      <c r="GS342" s="65"/>
      <c r="GT342" s="65"/>
      <c r="GU342" s="65"/>
      <c r="GV342" s="65"/>
      <c r="GW342" s="65"/>
      <c r="GX342" s="65"/>
      <c r="GY342" s="65"/>
      <c r="GZ342" s="65"/>
      <c r="HA342" s="65"/>
      <c r="HB342" s="65"/>
      <c r="HC342" s="65"/>
      <c r="HD342" s="65"/>
      <c r="HE342" s="65"/>
      <c r="HF342" s="65"/>
      <c r="HG342" s="65"/>
      <c r="HH342" s="65"/>
      <c r="HI342" s="65"/>
      <c r="HJ342" s="65"/>
      <c r="HK342" s="65"/>
      <c r="HL342" s="65"/>
      <c r="HM342" s="65"/>
      <c r="HN342" s="65"/>
      <c r="HO342" s="65"/>
      <c r="HP342" s="65"/>
      <c r="HQ342" s="65"/>
      <c r="HR342" s="65"/>
      <c r="HS342" s="65"/>
      <c r="HT342" s="65"/>
      <c r="HU342" s="65"/>
      <c r="HV342" s="65"/>
      <c r="HW342" s="65"/>
      <c r="HX342" s="65"/>
      <c r="HY342" s="65"/>
      <c r="HZ342" s="65"/>
      <c r="IA342" s="65"/>
      <c r="IB342" s="65"/>
      <c r="IC342" s="65"/>
    </row>
    <row r="343" spans="2:237" s="62" customFormat="1" ht="12">
      <c r="B343" s="63"/>
      <c r="C343" s="64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  <c r="AA343" s="65"/>
      <c r="AB343" s="65"/>
      <c r="AC343" s="65"/>
      <c r="AD343" s="65"/>
      <c r="AE343" s="65"/>
      <c r="AF343" s="65"/>
      <c r="AG343" s="65"/>
      <c r="AH343" s="65"/>
      <c r="AI343" s="65"/>
      <c r="AJ343" s="65"/>
      <c r="AK343" s="65"/>
      <c r="AL343" s="65"/>
      <c r="AM343" s="65"/>
      <c r="AN343" s="65"/>
      <c r="AO343" s="65"/>
      <c r="AP343" s="65"/>
      <c r="AQ343" s="65"/>
      <c r="AR343" s="65"/>
      <c r="AS343" s="65"/>
      <c r="AT343" s="65"/>
      <c r="AU343" s="65"/>
      <c r="AV343" s="65"/>
      <c r="AW343" s="65"/>
      <c r="AX343" s="65"/>
      <c r="AY343" s="65"/>
      <c r="AZ343" s="65"/>
      <c r="BA343" s="65"/>
      <c r="BB343" s="65"/>
      <c r="BC343" s="65"/>
      <c r="BD343" s="65"/>
      <c r="BE343" s="65"/>
      <c r="BF343" s="65"/>
      <c r="BG343" s="65"/>
      <c r="BH343" s="65"/>
      <c r="BI343" s="65"/>
      <c r="BJ343" s="65"/>
      <c r="BK343" s="65"/>
      <c r="BL343" s="65"/>
      <c r="BM343" s="65"/>
      <c r="BN343" s="65"/>
      <c r="BO343" s="65"/>
      <c r="BP343" s="65"/>
      <c r="BQ343" s="65"/>
      <c r="BR343" s="65"/>
      <c r="BS343" s="65"/>
      <c r="BT343" s="65"/>
      <c r="BU343" s="65"/>
      <c r="BV343" s="65"/>
      <c r="BW343" s="65"/>
      <c r="BX343" s="65"/>
      <c r="BY343" s="65"/>
      <c r="BZ343" s="65"/>
      <c r="CA343" s="65"/>
      <c r="CB343" s="65"/>
      <c r="CC343" s="65"/>
      <c r="CD343" s="65"/>
      <c r="CE343" s="65"/>
      <c r="CF343" s="65"/>
      <c r="CG343" s="65"/>
      <c r="CH343" s="65"/>
      <c r="CI343" s="65"/>
      <c r="CJ343" s="65"/>
      <c r="CK343" s="65"/>
      <c r="CL343" s="65"/>
      <c r="CM343" s="65"/>
      <c r="CN343" s="65"/>
      <c r="CO343" s="65"/>
      <c r="CP343" s="65"/>
      <c r="CQ343" s="65"/>
      <c r="CR343" s="65"/>
      <c r="CS343" s="65"/>
      <c r="CT343" s="65"/>
      <c r="CU343" s="65"/>
      <c r="CV343" s="65"/>
      <c r="CW343" s="65"/>
      <c r="CX343" s="65"/>
      <c r="CY343" s="65"/>
      <c r="CZ343" s="65"/>
      <c r="DA343" s="65"/>
      <c r="DB343" s="65"/>
      <c r="DC343" s="65"/>
      <c r="DD343" s="65"/>
      <c r="DE343" s="65"/>
      <c r="DF343" s="65"/>
      <c r="DG343" s="65"/>
      <c r="DH343" s="65"/>
      <c r="DI343" s="65"/>
      <c r="DJ343" s="65"/>
      <c r="DK343" s="65"/>
      <c r="DL343" s="65"/>
      <c r="DM343" s="65"/>
      <c r="DN343" s="65"/>
      <c r="DO343" s="65"/>
      <c r="DP343" s="65"/>
      <c r="DQ343" s="65"/>
      <c r="DR343" s="65"/>
      <c r="DS343" s="65"/>
      <c r="DT343" s="65"/>
      <c r="DU343" s="65"/>
      <c r="DV343" s="65"/>
      <c r="DW343" s="65"/>
      <c r="DX343" s="65"/>
      <c r="DY343" s="65"/>
      <c r="DZ343" s="65"/>
      <c r="EA343" s="65"/>
      <c r="EB343" s="65"/>
      <c r="EC343" s="65"/>
      <c r="ED343" s="65"/>
      <c r="EE343" s="65"/>
      <c r="EF343" s="65"/>
      <c r="EG343" s="65"/>
      <c r="EH343" s="65"/>
      <c r="EI343" s="65"/>
      <c r="EJ343" s="65"/>
      <c r="EK343" s="65"/>
      <c r="EL343" s="65"/>
      <c r="EM343" s="65"/>
      <c r="EN343" s="65"/>
      <c r="EO343" s="65"/>
      <c r="EP343" s="65"/>
      <c r="EQ343" s="65"/>
      <c r="ER343" s="65"/>
      <c r="ES343" s="65"/>
      <c r="ET343" s="65"/>
      <c r="EU343" s="65"/>
      <c r="EV343" s="65"/>
      <c r="EW343" s="65"/>
      <c r="EX343" s="65"/>
      <c r="EY343" s="65"/>
      <c r="EZ343" s="65"/>
      <c r="FA343" s="65"/>
      <c r="FB343" s="65"/>
      <c r="FC343" s="65"/>
      <c r="FD343" s="65"/>
      <c r="FE343" s="65"/>
      <c r="FF343" s="65"/>
      <c r="FG343" s="65"/>
      <c r="FH343" s="65"/>
      <c r="FI343" s="65"/>
      <c r="FJ343" s="65"/>
      <c r="FK343" s="65"/>
      <c r="FL343" s="65"/>
      <c r="FM343" s="65"/>
      <c r="FN343" s="65"/>
      <c r="FO343" s="65"/>
      <c r="FP343" s="65"/>
      <c r="FQ343" s="65"/>
      <c r="FR343" s="65"/>
      <c r="FS343" s="65"/>
      <c r="FT343" s="65"/>
      <c r="FU343" s="65"/>
      <c r="FV343" s="65"/>
      <c r="FW343" s="65"/>
      <c r="FX343" s="65"/>
      <c r="FY343" s="65"/>
      <c r="FZ343" s="65"/>
      <c r="GA343" s="65"/>
      <c r="GB343" s="65"/>
      <c r="GC343" s="65"/>
      <c r="GD343" s="65"/>
      <c r="GE343" s="65"/>
      <c r="GF343" s="65"/>
      <c r="GG343" s="65"/>
      <c r="GH343" s="65"/>
      <c r="GI343" s="65"/>
      <c r="GJ343" s="65"/>
      <c r="GK343" s="65"/>
      <c r="GL343" s="65"/>
      <c r="GM343" s="65"/>
      <c r="GN343" s="65"/>
      <c r="GO343" s="65"/>
      <c r="GP343" s="65"/>
      <c r="GQ343" s="65"/>
      <c r="GR343" s="65"/>
      <c r="GS343" s="65"/>
      <c r="GT343" s="65"/>
      <c r="GU343" s="65"/>
      <c r="GV343" s="65"/>
      <c r="GW343" s="65"/>
      <c r="GX343" s="65"/>
      <c r="GY343" s="65"/>
      <c r="GZ343" s="65"/>
      <c r="HA343" s="65"/>
      <c r="HB343" s="65"/>
      <c r="HC343" s="65"/>
      <c r="HD343" s="65"/>
      <c r="HE343" s="65"/>
      <c r="HF343" s="65"/>
      <c r="HG343" s="65"/>
      <c r="HH343" s="65"/>
      <c r="HI343" s="65"/>
      <c r="HJ343" s="65"/>
      <c r="HK343" s="65"/>
      <c r="HL343" s="65"/>
      <c r="HM343" s="65"/>
      <c r="HN343" s="65"/>
      <c r="HO343" s="65"/>
      <c r="HP343" s="65"/>
      <c r="HQ343" s="65"/>
      <c r="HR343" s="65"/>
      <c r="HS343" s="65"/>
      <c r="HT343" s="65"/>
      <c r="HU343" s="65"/>
      <c r="HV343" s="65"/>
      <c r="HW343" s="65"/>
      <c r="HX343" s="65"/>
      <c r="HY343" s="65"/>
      <c r="HZ343" s="65"/>
      <c r="IA343" s="65"/>
      <c r="IB343" s="65"/>
      <c r="IC343" s="65"/>
    </row>
    <row r="344" spans="2:237" s="62" customFormat="1" ht="12">
      <c r="B344" s="63"/>
      <c r="C344" s="64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  <c r="AA344" s="65"/>
      <c r="AB344" s="65"/>
      <c r="AC344" s="65"/>
      <c r="AD344" s="65"/>
      <c r="AE344" s="65"/>
      <c r="AF344" s="65"/>
      <c r="AG344" s="65"/>
      <c r="AH344" s="65"/>
      <c r="AI344" s="65"/>
      <c r="AJ344" s="65"/>
      <c r="AK344" s="65"/>
      <c r="AL344" s="65"/>
      <c r="AM344" s="65"/>
      <c r="AN344" s="65"/>
      <c r="AO344" s="65"/>
      <c r="AP344" s="65"/>
      <c r="AQ344" s="65"/>
      <c r="AR344" s="65"/>
      <c r="AS344" s="65"/>
      <c r="AT344" s="65"/>
      <c r="AU344" s="65"/>
      <c r="AV344" s="65"/>
      <c r="AW344" s="65"/>
      <c r="AX344" s="65"/>
      <c r="AY344" s="65"/>
      <c r="AZ344" s="65"/>
      <c r="BA344" s="65"/>
      <c r="BB344" s="65"/>
      <c r="BC344" s="65"/>
      <c r="BD344" s="65"/>
      <c r="BE344" s="65"/>
      <c r="BF344" s="65"/>
      <c r="BG344" s="65"/>
      <c r="BH344" s="65"/>
      <c r="BI344" s="65"/>
      <c r="BJ344" s="65"/>
      <c r="BK344" s="65"/>
      <c r="BL344" s="65"/>
      <c r="BM344" s="65"/>
      <c r="BN344" s="65"/>
      <c r="BO344" s="65"/>
      <c r="BP344" s="65"/>
      <c r="BQ344" s="65"/>
      <c r="BR344" s="65"/>
      <c r="BS344" s="65"/>
      <c r="BT344" s="65"/>
      <c r="BU344" s="65"/>
      <c r="BV344" s="65"/>
      <c r="BW344" s="65"/>
      <c r="BX344" s="65"/>
      <c r="BY344" s="65"/>
      <c r="BZ344" s="65"/>
      <c r="CA344" s="65"/>
      <c r="CB344" s="65"/>
      <c r="CC344" s="65"/>
      <c r="CD344" s="65"/>
      <c r="CE344" s="65"/>
      <c r="CF344" s="65"/>
      <c r="CG344" s="65"/>
      <c r="CH344" s="65"/>
      <c r="CI344" s="65"/>
      <c r="CJ344" s="65"/>
      <c r="CK344" s="65"/>
      <c r="CL344" s="65"/>
      <c r="CM344" s="65"/>
      <c r="CN344" s="65"/>
      <c r="CO344" s="65"/>
      <c r="CP344" s="65"/>
      <c r="CQ344" s="65"/>
      <c r="CR344" s="65"/>
      <c r="CS344" s="65"/>
      <c r="CT344" s="65"/>
      <c r="CU344" s="65"/>
      <c r="CV344" s="65"/>
      <c r="CW344" s="65"/>
      <c r="CX344" s="65"/>
      <c r="CY344" s="65"/>
      <c r="CZ344" s="65"/>
      <c r="DA344" s="65"/>
      <c r="DB344" s="65"/>
      <c r="DC344" s="65"/>
      <c r="DD344" s="65"/>
      <c r="DE344" s="65"/>
      <c r="DF344" s="65"/>
      <c r="DG344" s="65"/>
      <c r="DH344" s="65"/>
      <c r="DI344" s="65"/>
      <c r="DJ344" s="65"/>
      <c r="DK344" s="65"/>
      <c r="DL344" s="65"/>
      <c r="DM344" s="65"/>
      <c r="DN344" s="65"/>
      <c r="DO344" s="65"/>
      <c r="DP344" s="65"/>
      <c r="DQ344" s="65"/>
      <c r="DR344" s="65"/>
      <c r="DS344" s="65"/>
      <c r="DT344" s="65"/>
      <c r="DU344" s="65"/>
      <c r="DV344" s="65"/>
      <c r="DW344" s="65"/>
      <c r="DX344" s="65"/>
      <c r="DY344" s="65"/>
      <c r="DZ344" s="65"/>
      <c r="EA344" s="65"/>
      <c r="EB344" s="65"/>
      <c r="EC344" s="65"/>
      <c r="ED344" s="65"/>
      <c r="EE344" s="65"/>
      <c r="EF344" s="65"/>
      <c r="EG344" s="65"/>
      <c r="EH344" s="65"/>
      <c r="EI344" s="65"/>
      <c r="EJ344" s="65"/>
      <c r="EK344" s="65"/>
      <c r="EL344" s="65"/>
      <c r="EM344" s="65"/>
      <c r="EN344" s="65"/>
      <c r="EO344" s="65"/>
      <c r="EP344" s="65"/>
      <c r="EQ344" s="65"/>
      <c r="ER344" s="65"/>
      <c r="ES344" s="65"/>
      <c r="ET344" s="65"/>
      <c r="EU344" s="65"/>
      <c r="EV344" s="65"/>
      <c r="EW344" s="65"/>
      <c r="EX344" s="65"/>
      <c r="EY344" s="65"/>
      <c r="EZ344" s="65"/>
      <c r="FA344" s="65"/>
      <c r="FB344" s="65"/>
      <c r="FC344" s="65"/>
      <c r="FD344" s="65"/>
      <c r="FE344" s="65"/>
      <c r="FF344" s="65"/>
      <c r="FG344" s="65"/>
      <c r="FH344" s="65"/>
      <c r="FI344" s="65"/>
      <c r="FJ344" s="65"/>
      <c r="FK344" s="65"/>
      <c r="FL344" s="65"/>
      <c r="FM344" s="65"/>
      <c r="FN344" s="65"/>
      <c r="FO344" s="65"/>
      <c r="FP344" s="65"/>
      <c r="FQ344" s="65"/>
      <c r="FR344" s="65"/>
      <c r="FS344" s="65"/>
      <c r="FT344" s="65"/>
      <c r="FU344" s="65"/>
      <c r="FV344" s="65"/>
      <c r="FW344" s="65"/>
      <c r="FX344" s="65"/>
      <c r="FY344" s="65"/>
      <c r="FZ344" s="65"/>
      <c r="GA344" s="65"/>
      <c r="GB344" s="65"/>
      <c r="GC344" s="65"/>
      <c r="GD344" s="65"/>
      <c r="GE344" s="65"/>
      <c r="GF344" s="65"/>
      <c r="GG344" s="65"/>
      <c r="GH344" s="65"/>
      <c r="GI344" s="65"/>
      <c r="GJ344" s="65"/>
      <c r="GK344" s="65"/>
      <c r="GL344" s="65"/>
      <c r="GM344" s="65"/>
      <c r="GN344" s="65"/>
      <c r="GO344" s="65"/>
      <c r="GP344" s="65"/>
      <c r="GQ344" s="65"/>
      <c r="GR344" s="65"/>
      <c r="GS344" s="65"/>
      <c r="GT344" s="65"/>
      <c r="GU344" s="65"/>
      <c r="GV344" s="65"/>
      <c r="GW344" s="65"/>
      <c r="GX344" s="65"/>
      <c r="GY344" s="65"/>
      <c r="GZ344" s="65"/>
      <c r="HA344" s="65"/>
      <c r="HB344" s="65"/>
      <c r="HC344" s="65"/>
      <c r="HD344" s="65"/>
      <c r="HE344" s="65"/>
      <c r="HF344" s="65"/>
      <c r="HG344" s="65"/>
      <c r="HH344" s="65"/>
      <c r="HI344" s="65"/>
      <c r="HJ344" s="65"/>
      <c r="HK344" s="65"/>
      <c r="HL344" s="65"/>
      <c r="HM344" s="65"/>
      <c r="HN344" s="65"/>
      <c r="HO344" s="65"/>
      <c r="HP344" s="65"/>
      <c r="HQ344" s="65"/>
      <c r="HR344" s="65"/>
      <c r="HS344" s="65"/>
      <c r="HT344" s="65"/>
      <c r="HU344" s="65"/>
      <c r="HV344" s="65"/>
      <c r="HW344" s="65"/>
      <c r="HX344" s="65"/>
      <c r="HY344" s="65"/>
      <c r="HZ344" s="65"/>
      <c r="IA344" s="65"/>
      <c r="IB344" s="65"/>
      <c r="IC344" s="65"/>
    </row>
    <row r="345" spans="2:237" s="62" customFormat="1" ht="12">
      <c r="B345" s="63"/>
      <c r="C345" s="64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  <c r="AA345" s="65"/>
      <c r="AB345" s="65"/>
      <c r="AC345" s="65"/>
      <c r="AD345" s="65"/>
      <c r="AE345" s="65"/>
      <c r="AF345" s="65"/>
      <c r="AG345" s="65"/>
      <c r="AH345" s="65"/>
      <c r="AI345" s="65"/>
      <c r="AJ345" s="65"/>
      <c r="AK345" s="65"/>
      <c r="AL345" s="65"/>
      <c r="AM345" s="65"/>
      <c r="AN345" s="65"/>
      <c r="AO345" s="65"/>
      <c r="AP345" s="65"/>
      <c r="AQ345" s="65"/>
      <c r="AR345" s="65"/>
      <c r="AS345" s="65"/>
      <c r="AT345" s="65"/>
      <c r="AU345" s="65"/>
      <c r="AV345" s="65"/>
      <c r="AW345" s="65"/>
      <c r="AX345" s="65"/>
      <c r="AY345" s="65"/>
      <c r="AZ345" s="65"/>
      <c r="BA345" s="65"/>
      <c r="BB345" s="65"/>
      <c r="BC345" s="65"/>
      <c r="BD345" s="65"/>
      <c r="BE345" s="65"/>
      <c r="BF345" s="65"/>
      <c r="BG345" s="65"/>
      <c r="BH345" s="65"/>
      <c r="BI345" s="65"/>
      <c r="BJ345" s="65"/>
      <c r="BK345" s="65"/>
      <c r="BL345" s="65"/>
      <c r="BM345" s="65"/>
      <c r="BN345" s="65"/>
      <c r="BO345" s="65"/>
      <c r="BP345" s="65"/>
      <c r="BQ345" s="65"/>
      <c r="BR345" s="65"/>
      <c r="BS345" s="65"/>
      <c r="BT345" s="65"/>
      <c r="BU345" s="65"/>
      <c r="BV345" s="65"/>
      <c r="BW345" s="65"/>
      <c r="BX345" s="65"/>
      <c r="BY345" s="65"/>
      <c r="BZ345" s="65"/>
      <c r="CA345" s="65"/>
      <c r="CB345" s="65"/>
      <c r="CC345" s="65"/>
      <c r="CD345" s="65"/>
      <c r="CE345" s="65"/>
      <c r="CF345" s="65"/>
      <c r="CG345" s="65"/>
      <c r="CH345" s="65"/>
      <c r="CI345" s="65"/>
      <c r="CJ345" s="65"/>
      <c r="CK345" s="65"/>
      <c r="CL345" s="65"/>
      <c r="CM345" s="65"/>
      <c r="CN345" s="65"/>
      <c r="CO345" s="65"/>
      <c r="CP345" s="65"/>
      <c r="CQ345" s="65"/>
      <c r="CR345" s="65"/>
      <c r="CS345" s="65"/>
      <c r="CT345" s="65"/>
      <c r="CU345" s="65"/>
      <c r="CV345" s="65"/>
      <c r="CW345" s="65"/>
      <c r="CX345" s="65"/>
      <c r="CY345" s="65"/>
      <c r="CZ345" s="65"/>
      <c r="DA345" s="65"/>
      <c r="DB345" s="65"/>
      <c r="DC345" s="65"/>
      <c r="DD345" s="65"/>
      <c r="DE345" s="65"/>
      <c r="DF345" s="65"/>
      <c r="DG345" s="65"/>
      <c r="DH345" s="65"/>
      <c r="DI345" s="65"/>
      <c r="DJ345" s="65"/>
      <c r="DK345" s="65"/>
      <c r="DL345" s="65"/>
      <c r="DM345" s="65"/>
      <c r="DN345" s="65"/>
      <c r="DO345" s="65"/>
      <c r="DP345" s="65"/>
      <c r="DQ345" s="65"/>
      <c r="DR345" s="65"/>
      <c r="DS345" s="65"/>
      <c r="DT345" s="65"/>
      <c r="DU345" s="65"/>
      <c r="DV345" s="65"/>
      <c r="DW345" s="65"/>
      <c r="DX345" s="65"/>
      <c r="DY345" s="65"/>
      <c r="DZ345" s="65"/>
      <c r="EA345" s="65"/>
      <c r="EB345" s="65"/>
      <c r="EC345" s="65"/>
      <c r="ED345" s="65"/>
      <c r="EE345" s="65"/>
      <c r="EF345" s="65"/>
      <c r="EG345" s="65"/>
      <c r="EH345" s="65"/>
      <c r="EI345" s="65"/>
      <c r="EJ345" s="65"/>
      <c r="EK345" s="65"/>
      <c r="EL345" s="65"/>
      <c r="EM345" s="65"/>
      <c r="EN345" s="65"/>
      <c r="EO345" s="65"/>
      <c r="EP345" s="65"/>
      <c r="EQ345" s="65"/>
      <c r="ER345" s="65"/>
      <c r="ES345" s="65"/>
      <c r="ET345" s="65"/>
      <c r="EU345" s="65"/>
      <c r="EV345" s="65"/>
      <c r="EW345" s="65"/>
      <c r="EX345" s="65"/>
      <c r="EY345" s="65"/>
      <c r="EZ345" s="65"/>
      <c r="FA345" s="65"/>
      <c r="FB345" s="65"/>
      <c r="FC345" s="65"/>
      <c r="FD345" s="65"/>
      <c r="FE345" s="65"/>
      <c r="FF345" s="65"/>
      <c r="FG345" s="65"/>
      <c r="FH345" s="65"/>
      <c r="FI345" s="65"/>
      <c r="FJ345" s="65"/>
      <c r="FK345" s="65"/>
      <c r="FL345" s="65"/>
      <c r="FM345" s="65"/>
      <c r="FN345" s="65"/>
      <c r="FO345" s="65"/>
      <c r="FP345" s="65"/>
      <c r="FQ345" s="65"/>
      <c r="FR345" s="65"/>
      <c r="FS345" s="65"/>
      <c r="FT345" s="65"/>
      <c r="FU345" s="65"/>
      <c r="FV345" s="65"/>
      <c r="FW345" s="65"/>
      <c r="FX345" s="65"/>
      <c r="FY345" s="65"/>
      <c r="FZ345" s="65"/>
      <c r="GA345" s="65"/>
      <c r="GB345" s="65"/>
      <c r="GC345" s="65"/>
      <c r="GD345" s="65"/>
      <c r="GE345" s="65"/>
      <c r="GF345" s="65"/>
      <c r="GG345" s="65"/>
      <c r="GH345" s="65"/>
      <c r="GI345" s="65"/>
      <c r="GJ345" s="65"/>
      <c r="GK345" s="65"/>
      <c r="GL345" s="65"/>
      <c r="GM345" s="65"/>
      <c r="GN345" s="65"/>
      <c r="GO345" s="65"/>
      <c r="GP345" s="65"/>
      <c r="GQ345" s="65"/>
      <c r="GR345" s="65"/>
      <c r="GS345" s="65"/>
      <c r="GT345" s="65"/>
      <c r="GU345" s="65"/>
      <c r="GV345" s="65"/>
      <c r="GW345" s="65"/>
      <c r="GX345" s="65"/>
      <c r="GY345" s="65"/>
      <c r="GZ345" s="65"/>
      <c r="HA345" s="65"/>
      <c r="HB345" s="65"/>
      <c r="HC345" s="65"/>
      <c r="HD345" s="65"/>
      <c r="HE345" s="65"/>
      <c r="HF345" s="65"/>
      <c r="HG345" s="65"/>
      <c r="HH345" s="65"/>
      <c r="HI345" s="65"/>
      <c r="HJ345" s="65"/>
      <c r="HK345" s="65"/>
      <c r="HL345" s="65"/>
      <c r="HM345" s="65"/>
      <c r="HN345" s="65"/>
      <c r="HO345" s="65"/>
      <c r="HP345" s="65"/>
      <c r="HQ345" s="65"/>
      <c r="HR345" s="65"/>
      <c r="HS345" s="65"/>
      <c r="HT345" s="65"/>
      <c r="HU345" s="65"/>
      <c r="HV345" s="65"/>
      <c r="HW345" s="65"/>
      <c r="HX345" s="65"/>
      <c r="HY345" s="65"/>
      <c r="HZ345" s="65"/>
      <c r="IA345" s="65"/>
      <c r="IB345" s="65"/>
      <c r="IC345" s="65"/>
    </row>
    <row r="346" spans="2:237" s="62" customFormat="1" ht="12">
      <c r="B346" s="63"/>
      <c r="C346" s="64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  <c r="AA346" s="65"/>
      <c r="AB346" s="65"/>
      <c r="AC346" s="65"/>
      <c r="AD346" s="65"/>
      <c r="AE346" s="65"/>
      <c r="AF346" s="65"/>
      <c r="AG346" s="65"/>
      <c r="AH346" s="65"/>
      <c r="AI346" s="65"/>
      <c r="AJ346" s="65"/>
      <c r="AK346" s="65"/>
      <c r="AL346" s="65"/>
      <c r="AM346" s="65"/>
      <c r="AN346" s="65"/>
      <c r="AO346" s="65"/>
      <c r="AP346" s="65"/>
      <c r="AQ346" s="65"/>
      <c r="AR346" s="65"/>
      <c r="AS346" s="65"/>
      <c r="AT346" s="65"/>
      <c r="AU346" s="65"/>
      <c r="AV346" s="65"/>
      <c r="AW346" s="65"/>
      <c r="AX346" s="65"/>
      <c r="AY346" s="65"/>
      <c r="AZ346" s="65"/>
      <c r="BA346" s="65"/>
      <c r="BB346" s="65"/>
      <c r="BC346" s="65"/>
      <c r="BD346" s="65"/>
      <c r="BE346" s="65"/>
      <c r="BF346" s="65"/>
      <c r="BG346" s="65"/>
      <c r="BH346" s="65"/>
      <c r="BI346" s="65"/>
      <c r="BJ346" s="65"/>
      <c r="BK346" s="65"/>
      <c r="BL346" s="65"/>
      <c r="BM346" s="65"/>
      <c r="BN346" s="65"/>
      <c r="BO346" s="65"/>
      <c r="BP346" s="65"/>
      <c r="BQ346" s="65"/>
      <c r="BR346" s="65"/>
      <c r="BS346" s="65"/>
      <c r="BT346" s="65"/>
      <c r="BU346" s="65"/>
      <c r="BV346" s="65"/>
      <c r="BW346" s="65"/>
      <c r="BX346" s="65"/>
      <c r="BY346" s="65"/>
      <c r="BZ346" s="65"/>
      <c r="CA346" s="65"/>
      <c r="CB346" s="65"/>
      <c r="CC346" s="65"/>
      <c r="CD346" s="65"/>
      <c r="CE346" s="65"/>
      <c r="CF346" s="65"/>
      <c r="CG346" s="65"/>
      <c r="CH346" s="65"/>
      <c r="CI346" s="65"/>
      <c r="CJ346" s="65"/>
      <c r="CK346" s="65"/>
      <c r="CL346" s="65"/>
      <c r="CM346" s="65"/>
      <c r="CN346" s="65"/>
      <c r="CO346" s="65"/>
      <c r="CP346" s="65"/>
      <c r="CQ346" s="65"/>
      <c r="CR346" s="65"/>
      <c r="CS346" s="65"/>
      <c r="CT346" s="65"/>
      <c r="CU346" s="65"/>
      <c r="CV346" s="65"/>
      <c r="CW346" s="65"/>
      <c r="CX346" s="65"/>
      <c r="CY346" s="65"/>
      <c r="CZ346" s="65"/>
      <c r="DA346" s="65"/>
      <c r="DB346" s="65"/>
      <c r="DC346" s="65"/>
      <c r="DD346" s="65"/>
      <c r="DE346" s="65"/>
      <c r="DF346" s="65"/>
      <c r="DG346" s="65"/>
      <c r="DH346" s="65"/>
      <c r="DI346" s="65"/>
      <c r="DJ346" s="65"/>
      <c r="DK346" s="65"/>
      <c r="DL346" s="65"/>
      <c r="DM346" s="65"/>
      <c r="DN346" s="65"/>
      <c r="DO346" s="65"/>
      <c r="DP346" s="65"/>
      <c r="DQ346" s="65"/>
      <c r="DR346" s="65"/>
      <c r="DS346" s="65"/>
      <c r="DT346" s="65"/>
      <c r="DU346" s="65"/>
      <c r="DV346" s="65"/>
      <c r="DW346" s="65"/>
      <c r="DX346" s="65"/>
      <c r="DY346" s="65"/>
      <c r="DZ346" s="65"/>
      <c r="EA346" s="65"/>
      <c r="EB346" s="65"/>
      <c r="EC346" s="65"/>
      <c r="ED346" s="65"/>
      <c r="EE346" s="65"/>
      <c r="EF346" s="65"/>
      <c r="EG346" s="65"/>
      <c r="EH346" s="65"/>
      <c r="EI346" s="65"/>
      <c r="EJ346" s="65"/>
      <c r="EK346" s="65"/>
      <c r="EL346" s="65"/>
      <c r="EM346" s="65"/>
      <c r="EN346" s="65"/>
      <c r="EO346" s="65"/>
      <c r="EP346" s="65"/>
      <c r="EQ346" s="65"/>
      <c r="ER346" s="65"/>
      <c r="ES346" s="65"/>
      <c r="ET346" s="65"/>
      <c r="EU346" s="65"/>
      <c r="EV346" s="65"/>
      <c r="EW346" s="65"/>
      <c r="EX346" s="65"/>
      <c r="EY346" s="65"/>
      <c r="EZ346" s="65"/>
      <c r="FA346" s="65"/>
      <c r="FB346" s="65"/>
      <c r="FC346" s="65"/>
      <c r="FD346" s="65"/>
      <c r="FE346" s="65"/>
      <c r="FF346" s="65"/>
      <c r="FG346" s="65"/>
      <c r="FH346" s="65"/>
      <c r="FI346" s="65"/>
      <c r="FJ346" s="65"/>
      <c r="FK346" s="65"/>
      <c r="FL346" s="65"/>
      <c r="FM346" s="65"/>
      <c r="FN346" s="65"/>
      <c r="FO346" s="65"/>
      <c r="FP346" s="65"/>
      <c r="FQ346" s="65"/>
      <c r="FR346" s="65"/>
      <c r="FS346" s="65"/>
      <c r="FT346" s="65"/>
      <c r="FU346" s="65"/>
      <c r="FV346" s="65"/>
      <c r="FW346" s="65"/>
      <c r="FX346" s="65"/>
      <c r="FY346" s="65"/>
      <c r="FZ346" s="65"/>
      <c r="GA346" s="65"/>
      <c r="GB346" s="65"/>
      <c r="GC346" s="65"/>
      <c r="GD346" s="65"/>
      <c r="GE346" s="65"/>
      <c r="GF346" s="65"/>
      <c r="GG346" s="65"/>
      <c r="GH346" s="65"/>
      <c r="GI346" s="65"/>
      <c r="GJ346" s="65"/>
      <c r="GK346" s="65"/>
      <c r="GL346" s="65"/>
      <c r="GM346" s="65"/>
      <c r="GN346" s="65"/>
      <c r="GO346" s="65"/>
      <c r="GP346" s="65"/>
      <c r="GQ346" s="65"/>
      <c r="GR346" s="65"/>
      <c r="GS346" s="65"/>
      <c r="GT346" s="65"/>
      <c r="GU346" s="65"/>
      <c r="GV346" s="65"/>
      <c r="GW346" s="65"/>
      <c r="GX346" s="65"/>
      <c r="GY346" s="65"/>
      <c r="GZ346" s="65"/>
      <c r="HA346" s="65"/>
      <c r="HB346" s="65"/>
      <c r="HC346" s="65"/>
      <c r="HD346" s="65"/>
      <c r="HE346" s="65"/>
      <c r="HF346" s="65"/>
      <c r="HG346" s="65"/>
      <c r="HH346" s="65"/>
      <c r="HI346" s="65"/>
      <c r="HJ346" s="65"/>
      <c r="HK346" s="65"/>
      <c r="HL346" s="65"/>
      <c r="HM346" s="65"/>
      <c r="HN346" s="65"/>
      <c r="HO346" s="65"/>
      <c r="HP346" s="65"/>
      <c r="HQ346" s="65"/>
      <c r="HR346" s="65"/>
      <c r="HS346" s="65"/>
      <c r="HT346" s="65"/>
      <c r="HU346" s="65"/>
      <c r="HV346" s="65"/>
      <c r="HW346" s="65"/>
      <c r="HX346" s="65"/>
      <c r="HY346" s="65"/>
      <c r="HZ346" s="65"/>
      <c r="IA346" s="65"/>
      <c r="IB346" s="65"/>
      <c r="IC346" s="65"/>
    </row>
    <row r="347" spans="2:237" s="62" customFormat="1" ht="12">
      <c r="B347" s="63"/>
      <c r="C347" s="64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  <c r="AA347" s="65"/>
      <c r="AB347" s="65"/>
      <c r="AC347" s="65"/>
      <c r="AD347" s="65"/>
      <c r="AE347" s="65"/>
      <c r="AF347" s="65"/>
      <c r="AG347" s="65"/>
      <c r="AH347" s="65"/>
      <c r="AI347" s="65"/>
      <c r="AJ347" s="65"/>
      <c r="AK347" s="65"/>
      <c r="AL347" s="65"/>
      <c r="AM347" s="65"/>
      <c r="AN347" s="65"/>
      <c r="AO347" s="65"/>
      <c r="AP347" s="65"/>
      <c r="AQ347" s="65"/>
      <c r="AR347" s="65"/>
      <c r="AS347" s="65"/>
      <c r="AT347" s="65"/>
      <c r="AU347" s="65"/>
      <c r="AV347" s="65"/>
      <c r="AW347" s="65"/>
      <c r="AX347" s="65"/>
      <c r="AY347" s="65"/>
      <c r="AZ347" s="65"/>
      <c r="BA347" s="65"/>
      <c r="BB347" s="65"/>
      <c r="BC347" s="65"/>
      <c r="BD347" s="65"/>
      <c r="BE347" s="65"/>
      <c r="BF347" s="65"/>
      <c r="BG347" s="65"/>
      <c r="BH347" s="65"/>
      <c r="BI347" s="65"/>
      <c r="BJ347" s="65"/>
      <c r="BK347" s="65"/>
      <c r="BL347" s="65"/>
      <c r="BM347" s="65"/>
      <c r="BN347" s="65"/>
      <c r="BO347" s="65"/>
      <c r="BP347" s="65"/>
      <c r="BQ347" s="65"/>
      <c r="BR347" s="65"/>
      <c r="BS347" s="65"/>
      <c r="BT347" s="65"/>
      <c r="BU347" s="65"/>
      <c r="BV347" s="65"/>
      <c r="BW347" s="65"/>
      <c r="BX347" s="65"/>
      <c r="BY347" s="65"/>
      <c r="BZ347" s="65"/>
      <c r="CA347" s="65"/>
      <c r="CB347" s="65"/>
      <c r="CC347" s="65"/>
      <c r="CD347" s="65"/>
      <c r="CE347" s="65"/>
      <c r="CF347" s="65"/>
      <c r="CG347" s="65"/>
      <c r="CH347" s="65"/>
      <c r="CI347" s="65"/>
      <c r="CJ347" s="65"/>
      <c r="CK347" s="65"/>
      <c r="CL347" s="65"/>
      <c r="CM347" s="65"/>
      <c r="CN347" s="65"/>
      <c r="CO347" s="65"/>
      <c r="CP347" s="65"/>
      <c r="CQ347" s="65"/>
      <c r="CR347" s="65"/>
      <c r="CS347" s="65"/>
      <c r="CT347" s="65"/>
      <c r="CU347" s="65"/>
      <c r="CV347" s="65"/>
      <c r="CW347" s="65"/>
      <c r="CX347" s="65"/>
      <c r="CY347" s="65"/>
      <c r="CZ347" s="65"/>
      <c r="DA347" s="65"/>
      <c r="DB347" s="65"/>
      <c r="DC347" s="65"/>
      <c r="DD347" s="65"/>
      <c r="DE347" s="65"/>
      <c r="DF347" s="65"/>
      <c r="DG347" s="65"/>
      <c r="DH347" s="65"/>
      <c r="DI347" s="65"/>
      <c r="DJ347" s="65"/>
      <c r="DK347" s="65"/>
      <c r="DL347" s="65"/>
      <c r="DM347" s="65"/>
      <c r="DN347" s="65"/>
      <c r="DO347" s="65"/>
      <c r="DP347" s="65"/>
      <c r="DQ347" s="65"/>
      <c r="DR347" s="65"/>
      <c r="DS347" s="65"/>
      <c r="DT347" s="65"/>
      <c r="DU347" s="65"/>
      <c r="DV347" s="65"/>
      <c r="DW347" s="65"/>
      <c r="DX347" s="65"/>
      <c r="DY347" s="65"/>
      <c r="DZ347" s="65"/>
      <c r="EA347" s="65"/>
      <c r="EB347" s="65"/>
      <c r="EC347" s="65"/>
      <c r="ED347" s="65"/>
      <c r="EE347" s="65"/>
      <c r="EF347" s="65"/>
      <c r="EG347" s="65"/>
      <c r="EH347" s="65"/>
      <c r="EI347" s="65"/>
      <c r="EJ347" s="65"/>
      <c r="EK347" s="65"/>
      <c r="EL347" s="65"/>
      <c r="EM347" s="65"/>
      <c r="EN347" s="65"/>
      <c r="EO347" s="65"/>
      <c r="EP347" s="65"/>
      <c r="EQ347" s="65"/>
      <c r="ER347" s="65"/>
      <c r="ES347" s="65"/>
      <c r="ET347" s="65"/>
      <c r="EU347" s="65"/>
      <c r="EV347" s="65"/>
      <c r="EW347" s="65"/>
      <c r="EX347" s="65"/>
      <c r="EY347" s="65"/>
      <c r="EZ347" s="65"/>
      <c r="FA347" s="65"/>
      <c r="FB347" s="65"/>
      <c r="FC347" s="65"/>
      <c r="FD347" s="65"/>
      <c r="FE347" s="65"/>
      <c r="FF347" s="65"/>
      <c r="FG347" s="65"/>
      <c r="FH347" s="65"/>
      <c r="FI347" s="65"/>
      <c r="FJ347" s="65"/>
      <c r="FK347" s="65"/>
      <c r="FL347" s="65"/>
      <c r="FM347" s="65"/>
      <c r="FN347" s="65"/>
      <c r="FO347" s="65"/>
      <c r="FP347" s="65"/>
      <c r="FQ347" s="65"/>
      <c r="FR347" s="65"/>
      <c r="FS347" s="65"/>
      <c r="FT347" s="65"/>
      <c r="FU347" s="65"/>
      <c r="FV347" s="65"/>
      <c r="FW347" s="65"/>
      <c r="FX347" s="65"/>
      <c r="FY347" s="65"/>
      <c r="FZ347" s="65"/>
      <c r="GA347" s="65"/>
      <c r="GB347" s="65"/>
      <c r="GC347" s="65"/>
      <c r="GD347" s="65"/>
      <c r="GE347" s="65"/>
      <c r="GF347" s="65"/>
      <c r="GG347" s="65"/>
      <c r="GH347" s="65"/>
      <c r="GI347" s="65"/>
      <c r="GJ347" s="65"/>
      <c r="GK347" s="65"/>
      <c r="GL347" s="65"/>
      <c r="GM347" s="65"/>
      <c r="GN347" s="65"/>
      <c r="GO347" s="65"/>
      <c r="GP347" s="65"/>
      <c r="GQ347" s="65"/>
      <c r="GR347" s="65"/>
      <c r="GS347" s="65"/>
      <c r="GT347" s="65"/>
      <c r="GU347" s="65"/>
      <c r="GV347" s="65"/>
      <c r="GW347" s="65"/>
      <c r="GX347" s="65"/>
      <c r="GY347" s="65"/>
      <c r="GZ347" s="65"/>
      <c r="HA347" s="65"/>
      <c r="HB347" s="65"/>
      <c r="HC347" s="65"/>
      <c r="HD347" s="65"/>
      <c r="HE347" s="65"/>
      <c r="HF347" s="65"/>
      <c r="HG347" s="65"/>
      <c r="HH347" s="65"/>
      <c r="HI347" s="65"/>
      <c r="HJ347" s="65"/>
      <c r="HK347" s="65"/>
      <c r="HL347" s="65"/>
      <c r="HM347" s="65"/>
      <c r="HN347" s="65"/>
      <c r="HO347" s="65"/>
      <c r="HP347" s="65"/>
      <c r="HQ347" s="65"/>
      <c r="HR347" s="65"/>
      <c r="HS347" s="65"/>
      <c r="HT347" s="65"/>
      <c r="HU347" s="65"/>
      <c r="HV347" s="65"/>
      <c r="HW347" s="65"/>
      <c r="HX347" s="65"/>
      <c r="HY347" s="65"/>
      <c r="HZ347" s="65"/>
      <c r="IA347" s="65"/>
      <c r="IB347" s="65"/>
      <c r="IC347" s="65"/>
    </row>
    <row r="348" spans="2:237" s="62" customFormat="1" ht="12">
      <c r="B348" s="63"/>
      <c r="C348" s="64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  <c r="AA348" s="65"/>
      <c r="AB348" s="65"/>
      <c r="AC348" s="65"/>
      <c r="AD348" s="65"/>
      <c r="AE348" s="65"/>
      <c r="AF348" s="65"/>
      <c r="AG348" s="65"/>
      <c r="AH348" s="65"/>
      <c r="AI348" s="65"/>
      <c r="AJ348" s="65"/>
      <c r="AK348" s="65"/>
      <c r="AL348" s="65"/>
      <c r="AM348" s="65"/>
      <c r="AN348" s="65"/>
      <c r="AO348" s="65"/>
      <c r="AP348" s="65"/>
      <c r="AQ348" s="65"/>
      <c r="AR348" s="65"/>
      <c r="AS348" s="65"/>
      <c r="AT348" s="65"/>
      <c r="AU348" s="65"/>
      <c r="AV348" s="65"/>
      <c r="AW348" s="65"/>
      <c r="AX348" s="65"/>
      <c r="AY348" s="65"/>
      <c r="AZ348" s="65"/>
      <c r="BA348" s="65"/>
      <c r="BB348" s="65"/>
      <c r="BC348" s="65"/>
      <c r="BD348" s="65"/>
      <c r="BE348" s="65"/>
      <c r="BF348" s="65"/>
      <c r="BG348" s="65"/>
      <c r="BH348" s="65"/>
      <c r="BI348" s="65"/>
      <c r="BJ348" s="65"/>
      <c r="BK348" s="65"/>
      <c r="BL348" s="65"/>
      <c r="BM348" s="65"/>
      <c r="BN348" s="65"/>
      <c r="BO348" s="65"/>
      <c r="BP348" s="65"/>
      <c r="BQ348" s="65"/>
      <c r="BR348" s="65"/>
      <c r="BS348" s="65"/>
      <c r="BT348" s="65"/>
      <c r="BU348" s="65"/>
      <c r="BV348" s="65"/>
      <c r="BW348" s="65"/>
      <c r="BX348" s="65"/>
      <c r="BY348" s="65"/>
      <c r="BZ348" s="65"/>
      <c r="CA348" s="65"/>
      <c r="CB348" s="65"/>
      <c r="CC348" s="65"/>
      <c r="CD348" s="65"/>
      <c r="CE348" s="65"/>
      <c r="CF348" s="65"/>
      <c r="CG348" s="65"/>
      <c r="CH348" s="65"/>
      <c r="CI348" s="65"/>
      <c r="CJ348" s="65"/>
      <c r="CK348" s="65"/>
      <c r="CL348" s="65"/>
      <c r="CM348" s="65"/>
      <c r="CN348" s="65"/>
      <c r="CO348" s="65"/>
      <c r="CP348" s="65"/>
      <c r="CQ348" s="65"/>
      <c r="CR348" s="65"/>
      <c r="CS348" s="65"/>
      <c r="CT348" s="65"/>
      <c r="CU348" s="65"/>
      <c r="CV348" s="65"/>
      <c r="CW348" s="65"/>
      <c r="CX348" s="65"/>
      <c r="CY348" s="65"/>
      <c r="CZ348" s="65"/>
      <c r="DA348" s="65"/>
      <c r="DB348" s="65"/>
      <c r="DC348" s="65"/>
      <c r="DD348" s="65"/>
      <c r="DE348" s="65"/>
      <c r="DF348" s="65"/>
      <c r="DG348" s="65"/>
      <c r="DH348" s="65"/>
      <c r="DI348" s="65"/>
      <c r="DJ348" s="65"/>
      <c r="DK348" s="65"/>
      <c r="DL348" s="65"/>
      <c r="DM348" s="65"/>
      <c r="DN348" s="65"/>
      <c r="DO348" s="65"/>
      <c r="DP348" s="65"/>
      <c r="DQ348" s="65"/>
      <c r="DR348" s="65"/>
      <c r="DS348" s="65"/>
      <c r="DT348" s="65"/>
      <c r="DU348" s="65"/>
      <c r="DV348" s="65"/>
      <c r="DW348" s="65"/>
      <c r="DX348" s="65"/>
      <c r="DY348" s="65"/>
      <c r="DZ348" s="65"/>
      <c r="EA348" s="65"/>
      <c r="EB348" s="65"/>
      <c r="EC348" s="65"/>
      <c r="ED348" s="65"/>
      <c r="EE348" s="65"/>
      <c r="EF348" s="65"/>
      <c r="EG348" s="65"/>
      <c r="EH348" s="65"/>
      <c r="EI348" s="65"/>
      <c r="EJ348" s="65"/>
      <c r="EK348" s="65"/>
      <c r="EL348" s="65"/>
      <c r="EM348" s="65"/>
      <c r="EN348" s="65"/>
      <c r="EO348" s="65"/>
      <c r="EP348" s="65"/>
      <c r="EQ348" s="65"/>
      <c r="ER348" s="65"/>
      <c r="ES348" s="65"/>
      <c r="ET348" s="65"/>
      <c r="EU348" s="65"/>
      <c r="EV348" s="65"/>
      <c r="EW348" s="65"/>
      <c r="EX348" s="65"/>
      <c r="EY348" s="65"/>
      <c r="EZ348" s="65"/>
      <c r="FA348" s="65"/>
      <c r="FB348" s="65"/>
      <c r="FC348" s="65"/>
      <c r="FD348" s="65"/>
      <c r="FE348" s="65"/>
      <c r="FF348" s="65"/>
      <c r="FG348" s="65"/>
      <c r="FH348" s="65"/>
      <c r="FI348" s="65"/>
      <c r="FJ348" s="65"/>
      <c r="FK348" s="65"/>
      <c r="FL348" s="65"/>
      <c r="FM348" s="65"/>
      <c r="FN348" s="65"/>
      <c r="FO348" s="65"/>
      <c r="FP348" s="65"/>
      <c r="FQ348" s="65"/>
      <c r="FR348" s="65"/>
      <c r="FS348" s="65"/>
      <c r="FT348" s="65"/>
      <c r="FU348" s="65"/>
      <c r="FV348" s="65"/>
      <c r="FW348" s="65"/>
      <c r="FX348" s="65"/>
      <c r="FY348" s="65"/>
      <c r="FZ348" s="65"/>
      <c r="GA348" s="65"/>
      <c r="GB348" s="65"/>
      <c r="GC348" s="65"/>
      <c r="GD348" s="65"/>
      <c r="GE348" s="65"/>
      <c r="GF348" s="65"/>
      <c r="GG348" s="65"/>
      <c r="GH348" s="65"/>
      <c r="GI348" s="65"/>
      <c r="GJ348" s="65"/>
      <c r="GK348" s="65"/>
      <c r="GL348" s="65"/>
      <c r="GM348" s="65"/>
      <c r="GN348" s="65"/>
      <c r="GO348" s="65"/>
      <c r="GP348" s="65"/>
      <c r="GQ348" s="65"/>
      <c r="GR348" s="65"/>
      <c r="GS348" s="65"/>
      <c r="GT348" s="65"/>
      <c r="GU348" s="65"/>
      <c r="GV348" s="65"/>
      <c r="GW348" s="65"/>
      <c r="GX348" s="65"/>
      <c r="GY348" s="65"/>
      <c r="GZ348" s="65"/>
      <c r="HA348" s="65"/>
      <c r="HB348" s="65"/>
      <c r="HC348" s="65"/>
      <c r="HD348" s="65"/>
      <c r="HE348" s="65"/>
      <c r="HF348" s="65"/>
      <c r="HG348" s="65"/>
      <c r="HH348" s="65"/>
      <c r="HI348" s="65"/>
      <c r="HJ348" s="65"/>
      <c r="HK348" s="65"/>
      <c r="HL348" s="65"/>
      <c r="HM348" s="65"/>
      <c r="HN348" s="65"/>
      <c r="HO348" s="65"/>
      <c r="HP348" s="65"/>
      <c r="HQ348" s="65"/>
      <c r="HR348" s="65"/>
      <c r="HS348" s="65"/>
      <c r="HT348" s="65"/>
      <c r="HU348" s="65"/>
      <c r="HV348" s="65"/>
      <c r="HW348" s="65"/>
      <c r="HX348" s="65"/>
      <c r="HY348" s="65"/>
      <c r="HZ348" s="65"/>
      <c r="IA348" s="65"/>
      <c r="IB348" s="65"/>
      <c r="IC348" s="65"/>
    </row>
    <row r="349" spans="2:237" s="62" customFormat="1" ht="12">
      <c r="B349" s="63"/>
      <c r="C349" s="64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  <c r="AA349" s="65"/>
      <c r="AB349" s="65"/>
      <c r="AC349" s="65"/>
      <c r="AD349" s="65"/>
      <c r="AE349" s="65"/>
      <c r="AF349" s="65"/>
      <c r="AG349" s="65"/>
      <c r="AH349" s="65"/>
      <c r="AI349" s="65"/>
      <c r="AJ349" s="65"/>
      <c r="AK349" s="65"/>
      <c r="AL349" s="65"/>
      <c r="AM349" s="65"/>
      <c r="AN349" s="65"/>
      <c r="AO349" s="65"/>
      <c r="AP349" s="65"/>
      <c r="AQ349" s="65"/>
      <c r="AR349" s="65"/>
      <c r="AS349" s="65"/>
      <c r="AT349" s="65"/>
      <c r="AU349" s="65"/>
      <c r="AV349" s="65"/>
      <c r="AW349" s="65"/>
      <c r="AX349" s="65"/>
      <c r="AY349" s="65"/>
      <c r="AZ349" s="65"/>
      <c r="BA349" s="65"/>
      <c r="BB349" s="65"/>
      <c r="BC349" s="65"/>
      <c r="BD349" s="65"/>
      <c r="BE349" s="65"/>
      <c r="BF349" s="65"/>
      <c r="BG349" s="65"/>
      <c r="BH349" s="65"/>
      <c r="BI349" s="65"/>
      <c r="BJ349" s="65"/>
      <c r="BK349" s="65"/>
      <c r="BL349" s="65"/>
      <c r="BM349" s="65"/>
      <c r="BN349" s="65"/>
      <c r="BO349" s="65"/>
      <c r="BP349" s="65"/>
      <c r="BQ349" s="65"/>
      <c r="BR349" s="65"/>
      <c r="BS349" s="65"/>
      <c r="BT349" s="65"/>
      <c r="BU349" s="65"/>
      <c r="BV349" s="65"/>
      <c r="BW349" s="65"/>
      <c r="BX349" s="65"/>
      <c r="BY349" s="65"/>
      <c r="BZ349" s="65"/>
      <c r="CA349" s="65"/>
      <c r="CB349" s="65"/>
      <c r="CC349" s="65"/>
      <c r="CD349" s="65"/>
      <c r="CE349" s="65"/>
      <c r="CF349" s="65"/>
      <c r="CG349" s="65"/>
      <c r="CH349" s="65"/>
      <c r="CI349" s="65"/>
      <c r="CJ349" s="65"/>
      <c r="CK349" s="65"/>
      <c r="CL349" s="65"/>
      <c r="CM349" s="65"/>
      <c r="CN349" s="65"/>
      <c r="CO349" s="65"/>
      <c r="CP349" s="65"/>
      <c r="CQ349" s="65"/>
      <c r="CR349" s="65"/>
      <c r="CS349" s="65"/>
      <c r="CT349" s="65"/>
      <c r="CU349" s="65"/>
      <c r="CV349" s="65"/>
      <c r="CW349" s="65"/>
      <c r="CX349" s="65"/>
      <c r="CY349" s="65"/>
      <c r="CZ349" s="65"/>
      <c r="DA349" s="65"/>
      <c r="DB349" s="65"/>
      <c r="DC349" s="65"/>
      <c r="DD349" s="65"/>
      <c r="DE349" s="65"/>
      <c r="DF349" s="65"/>
      <c r="DG349" s="65"/>
      <c r="DH349" s="65"/>
      <c r="DI349" s="65"/>
      <c r="DJ349" s="65"/>
      <c r="DK349" s="65"/>
      <c r="DL349" s="65"/>
      <c r="DM349" s="65"/>
      <c r="DN349" s="65"/>
      <c r="DO349" s="65"/>
      <c r="DP349" s="65"/>
      <c r="DQ349" s="65"/>
      <c r="DR349" s="65"/>
      <c r="DS349" s="65"/>
      <c r="DT349" s="65"/>
      <c r="DU349" s="65"/>
      <c r="DV349" s="65"/>
      <c r="DW349" s="65"/>
      <c r="DX349" s="65"/>
      <c r="DY349" s="65"/>
      <c r="DZ349" s="65"/>
      <c r="EA349" s="65"/>
      <c r="EB349" s="65"/>
      <c r="EC349" s="65"/>
      <c r="ED349" s="65"/>
      <c r="EE349" s="65"/>
      <c r="EF349" s="65"/>
      <c r="EG349" s="65"/>
      <c r="EH349" s="65"/>
      <c r="EI349" s="65"/>
      <c r="EJ349" s="65"/>
      <c r="EK349" s="65"/>
      <c r="EL349" s="65"/>
      <c r="EM349" s="65"/>
      <c r="EN349" s="65"/>
      <c r="EO349" s="65"/>
      <c r="EP349" s="65"/>
      <c r="EQ349" s="65"/>
      <c r="ER349" s="65"/>
      <c r="ES349" s="65"/>
      <c r="ET349" s="65"/>
      <c r="EU349" s="65"/>
      <c r="EV349" s="65"/>
      <c r="EW349" s="65"/>
      <c r="EX349" s="65"/>
      <c r="EY349" s="65"/>
      <c r="EZ349" s="65"/>
      <c r="FA349" s="65"/>
      <c r="FB349" s="65"/>
      <c r="FC349" s="65"/>
      <c r="FD349" s="65"/>
      <c r="FE349" s="65"/>
      <c r="FF349" s="65"/>
      <c r="FG349" s="65"/>
      <c r="FH349" s="65"/>
      <c r="FI349" s="65"/>
      <c r="FJ349" s="65"/>
      <c r="FK349" s="65"/>
      <c r="FL349" s="65"/>
      <c r="FM349" s="65"/>
      <c r="FN349" s="65"/>
      <c r="FO349" s="65"/>
      <c r="FP349" s="65"/>
      <c r="FQ349" s="65"/>
      <c r="FR349" s="65"/>
      <c r="FS349" s="65"/>
      <c r="FT349" s="65"/>
      <c r="FU349" s="65"/>
      <c r="FV349" s="65"/>
      <c r="FW349" s="65"/>
      <c r="FX349" s="65"/>
      <c r="FY349" s="65"/>
      <c r="FZ349" s="65"/>
      <c r="GA349" s="65"/>
      <c r="GB349" s="65"/>
      <c r="GC349" s="65"/>
      <c r="GD349" s="65"/>
      <c r="GE349" s="65"/>
      <c r="GF349" s="65"/>
      <c r="GG349" s="65"/>
      <c r="GH349" s="65"/>
      <c r="GI349" s="65"/>
      <c r="GJ349" s="65"/>
      <c r="GK349" s="65"/>
      <c r="GL349" s="65"/>
      <c r="GM349" s="65"/>
      <c r="GN349" s="65"/>
      <c r="GO349" s="65"/>
      <c r="GP349" s="65"/>
      <c r="GQ349" s="65"/>
      <c r="GR349" s="65"/>
      <c r="GS349" s="65"/>
      <c r="GT349" s="65"/>
      <c r="GU349" s="65"/>
      <c r="GV349" s="65"/>
      <c r="GW349" s="65"/>
      <c r="GX349" s="65"/>
      <c r="GY349" s="65"/>
      <c r="GZ349" s="65"/>
      <c r="HA349" s="65"/>
      <c r="HB349" s="65"/>
      <c r="HC349" s="65"/>
      <c r="HD349" s="65"/>
      <c r="HE349" s="65"/>
      <c r="HF349" s="65"/>
      <c r="HG349" s="65"/>
      <c r="HH349" s="65"/>
      <c r="HI349" s="65"/>
      <c r="HJ349" s="65"/>
      <c r="HK349" s="65"/>
      <c r="HL349" s="65"/>
      <c r="HM349" s="65"/>
      <c r="HN349" s="65"/>
      <c r="HO349" s="65"/>
      <c r="HP349" s="65"/>
      <c r="HQ349" s="65"/>
      <c r="HR349" s="65"/>
      <c r="HS349" s="65"/>
      <c r="HT349" s="65"/>
      <c r="HU349" s="65"/>
      <c r="HV349" s="65"/>
      <c r="HW349" s="65"/>
      <c r="HX349" s="65"/>
      <c r="HY349" s="65"/>
      <c r="HZ349" s="65"/>
      <c r="IA349" s="65"/>
      <c r="IB349" s="65"/>
      <c r="IC349" s="65"/>
    </row>
    <row r="350" spans="2:237" s="62" customFormat="1" ht="12">
      <c r="B350" s="63"/>
      <c r="C350" s="64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  <c r="AA350" s="65"/>
      <c r="AB350" s="65"/>
      <c r="AC350" s="65"/>
      <c r="AD350" s="65"/>
      <c r="AE350" s="65"/>
      <c r="AF350" s="65"/>
      <c r="AG350" s="65"/>
      <c r="AH350" s="65"/>
      <c r="AI350" s="65"/>
      <c r="AJ350" s="65"/>
      <c r="AK350" s="65"/>
      <c r="AL350" s="65"/>
      <c r="AM350" s="65"/>
      <c r="AN350" s="65"/>
      <c r="AO350" s="65"/>
      <c r="AP350" s="65"/>
      <c r="AQ350" s="65"/>
      <c r="AR350" s="65"/>
      <c r="AS350" s="65"/>
      <c r="AT350" s="65"/>
      <c r="AU350" s="65"/>
      <c r="AV350" s="65"/>
      <c r="AW350" s="65"/>
      <c r="AX350" s="65"/>
      <c r="AY350" s="65"/>
      <c r="AZ350" s="65"/>
      <c r="BA350" s="65"/>
      <c r="BB350" s="65"/>
      <c r="BC350" s="65"/>
      <c r="BD350" s="65"/>
      <c r="BE350" s="65"/>
      <c r="BF350" s="65"/>
      <c r="BG350" s="65"/>
      <c r="BH350" s="65"/>
      <c r="BI350" s="65"/>
      <c r="BJ350" s="65"/>
      <c r="BK350" s="65"/>
      <c r="BL350" s="65"/>
      <c r="BM350" s="65"/>
      <c r="BN350" s="65"/>
      <c r="BO350" s="65"/>
      <c r="BP350" s="65"/>
      <c r="BQ350" s="65"/>
      <c r="BR350" s="65"/>
      <c r="BS350" s="65"/>
      <c r="BT350" s="65"/>
      <c r="BU350" s="65"/>
      <c r="BV350" s="65"/>
      <c r="BW350" s="65"/>
      <c r="BX350" s="65"/>
      <c r="BY350" s="65"/>
      <c r="BZ350" s="65"/>
      <c r="CA350" s="65"/>
      <c r="CB350" s="65"/>
      <c r="CC350" s="65"/>
      <c r="CD350" s="65"/>
      <c r="CE350" s="65"/>
      <c r="CF350" s="65"/>
      <c r="CG350" s="65"/>
      <c r="CH350" s="65"/>
      <c r="CI350" s="65"/>
      <c r="CJ350" s="65"/>
      <c r="CK350" s="65"/>
      <c r="CL350" s="65"/>
      <c r="CM350" s="65"/>
      <c r="CN350" s="65"/>
      <c r="CO350" s="65"/>
      <c r="CP350" s="65"/>
      <c r="CQ350" s="65"/>
      <c r="CR350" s="65"/>
      <c r="CS350" s="65"/>
      <c r="CT350" s="65"/>
      <c r="CU350" s="65"/>
      <c r="CV350" s="65"/>
      <c r="CW350" s="65"/>
      <c r="CX350" s="65"/>
      <c r="CY350" s="65"/>
      <c r="CZ350" s="65"/>
      <c r="DA350" s="65"/>
      <c r="DB350" s="65"/>
      <c r="DC350" s="65"/>
      <c r="DD350" s="65"/>
      <c r="DE350" s="65"/>
      <c r="DF350" s="65"/>
      <c r="DG350" s="65"/>
      <c r="DH350" s="65"/>
      <c r="DI350" s="65"/>
      <c r="DJ350" s="65"/>
      <c r="DK350" s="65"/>
      <c r="DL350" s="65"/>
      <c r="DM350" s="65"/>
      <c r="DN350" s="65"/>
      <c r="DO350" s="65"/>
      <c r="DP350" s="65"/>
      <c r="DQ350" s="65"/>
      <c r="DR350" s="65"/>
      <c r="DS350" s="65"/>
      <c r="DT350" s="65"/>
      <c r="DU350" s="65"/>
      <c r="DV350" s="65"/>
      <c r="DW350" s="65"/>
      <c r="DX350" s="65"/>
      <c r="DY350" s="65"/>
      <c r="DZ350" s="65"/>
      <c r="EA350" s="65"/>
      <c r="EB350" s="65"/>
      <c r="EC350" s="65"/>
      <c r="ED350" s="65"/>
      <c r="EE350" s="65"/>
      <c r="EF350" s="65"/>
      <c r="EG350" s="65"/>
      <c r="EH350" s="65"/>
      <c r="EI350" s="65"/>
      <c r="EJ350" s="65"/>
      <c r="EK350" s="65"/>
      <c r="EL350" s="65"/>
      <c r="EM350" s="65"/>
      <c r="EN350" s="65"/>
      <c r="EO350" s="65"/>
      <c r="EP350" s="65"/>
      <c r="EQ350" s="65"/>
      <c r="ER350" s="65"/>
      <c r="ES350" s="65"/>
      <c r="ET350" s="65"/>
      <c r="EU350" s="65"/>
      <c r="EV350" s="65"/>
      <c r="EW350" s="65"/>
      <c r="EX350" s="65"/>
      <c r="EY350" s="65"/>
      <c r="EZ350" s="65"/>
      <c r="FA350" s="65"/>
      <c r="FB350" s="65"/>
      <c r="FC350" s="65"/>
      <c r="FD350" s="65"/>
      <c r="FE350" s="65"/>
      <c r="FF350" s="65"/>
      <c r="FG350" s="65"/>
      <c r="FH350" s="65"/>
      <c r="FI350" s="65"/>
      <c r="FJ350" s="65"/>
      <c r="FK350" s="65"/>
      <c r="FL350" s="65"/>
      <c r="FM350" s="65"/>
      <c r="FN350" s="65"/>
      <c r="FO350" s="65"/>
      <c r="FP350" s="65"/>
      <c r="FQ350" s="65"/>
      <c r="FR350" s="65"/>
      <c r="FS350" s="65"/>
      <c r="FT350" s="65"/>
      <c r="FU350" s="65"/>
      <c r="FV350" s="65"/>
      <c r="FW350" s="65"/>
      <c r="FX350" s="65"/>
      <c r="FY350" s="65"/>
      <c r="FZ350" s="65"/>
      <c r="GA350" s="65"/>
      <c r="GB350" s="65"/>
      <c r="GC350" s="65"/>
      <c r="GD350" s="65"/>
      <c r="GE350" s="65"/>
      <c r="GF350" s="65"/>
      <c r="GG350" s="65"/>
      <c r="GH350" s="65"/>
      <c r="GI350" s="65"/>
      <c r="GJ350" s="65"/>
      <c r="GK350" s="65"/>
      <c r="GL350" s="65"/>
      <c r="GM350" s="65"/>
      <c r="GN350" s="65"/>
      <c r="GO350" s="65"/>
      <c r="GP350" s="65"/>
      <c r="GQ350" s="65"/>
      <c r="GR350" s="65"/>
      <c r="GS350" s="65"/>
      <c r="GT350" s="65"/>
      <c r="GU350" s="65"/>
      <c r="GV350" s="65"/>
      <c r="GW350" s="65"/>
      <c r="GX350" s="65"/>
      <c r="GY350" s="65"/>
      <c r="GZ350" s="65"/>
      <c r="HA350" s="65"/>
      <c r="HB350" s="65"/>
      <c r="HC350" s="65"/>
      <c r="HD350" s="65"/>
      <c r="HE350" s="65"/>
      <c r="HF350" s="65"/>
      <c r="HG350" s="65"/>
      <c r="HH350" s="65"/>
      <c r="HI350" s="65"/>
      <c r="HJ350" s="65"/>
      <c r="HK350" s="65"/>
      <c r="HL350" s="65"/>
      <c r="HM350" s="65"/>
      <c r="HN350" s="65"/>
      <c r="HO350" s="65"/>
      <c r="HP350" s="65"/>
      <c r="HQ350" s="65"/>
      <c r="HR350" s="65"/>
      <c r="HS350" s="65"/>
      <c r="HT350" s="65"/>
      <c r="HU350" s="65"/>
      <c r="HV350" s="65"/>
      <c r="HW350" s="65"/>
      <c r="HX350" s="65"/>
      <c r="HY350" s="65"/>
      <c r="HZ350" s="65"/>
      <c r="IA350" s="65"/>
      <c r="IB350" s="65"/>
      <c r="IC350" s="65"/>
    </row>
    <row r="351" spans="2:237" s="62" customFormat="1" ht="12">
      <c r="B351" s="63"/>
      <c r="C351" s="64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  <c r="AA351" s="65"/>
      <c r="AB351" s="65"/>
      <c r="AC351" s="65"/>
      <c r="AD351" s="65"/>
      <c r="AE351" s="65"/>
      <c r="AF351" s="65"/>
      <c r="AG351" s="65"/>
      <c r="AH351" s="65"/>
      <c r="AI351" s="65"/>
      <c r="AJ351" s="65"/>
      <c r="AK351" s="65"/>
      <c r="AL351" s="65"/>
      <c r="AM351" s="65"/>
      <c r="AN351" s="65"/>
      <c r="AO351" s="65"/>
      <c r="AP351" s="65"/>
      <c r="AQ351" s="65"/>
      <c r="AR351" s="65"/>
      <c r="AS351" s="65"/>
      <c r="AT351" s="65"/>
      <c r="AU351" s="65"/>
      <c r="AV351" s="65"/>
      <c r="AW351" s="65"/>
      <c r="AX351" s="65"/>
      <c r="AY351" s="65"/>
      <c r="AZ351" s="65"/>
      <c r="BA351" s="65"/>
      <c r="BB351" s="65"/>
      <c r="BC351" s="65"/>
      <c r="BD351" s="65"/>
      <c r="BE351" s="65"/>
      <c r="BF351" s="65"/>
      <c r="BG351" s="65"/>
      <c r="BH351" s="65"/>
      <c r="BI351" s="65"/>
      <c r="BJ351" s="65"/>
      <c r="BK351" s="65"/>
      <c r="BL351" s="65"/>
      <c r="BM351" s="65"/>
      <c r="BN351" s="65"/>
      <c r="BO351" s="65"/>
      <c r="BP351" s="65"/>
      <c r="BQ351" s="65"/>
      <c r="BR351" s="65"/>
      <c r="BS351" s="65"/>
      <c r="BT351" s="65"/>
      <c r="BU351" s="65"/>
      <c r="BV351" s="65"/>
      <c r="BW351" s="65"/>
      <c r="BX351" s="65"/>
      <c r="BY351" s="65"/>
      <c r="BZ351" s="65"/>
      <c r="CA351" s="65"/>
      <c r="CB351" s="65"/>
      <c r="CC351" s="65"/>
      <c r="CD351" s="65"/>
      <c r="CE351" s="65"/>
      <c r="CF351" s="65"/>
      <c r="CG351" s="65"/>
      <c r="CH351" s="65"/>
      <c r="CI351" s="65"/>
      <c r="CJ351" s="65"/>
      <c r="CK351" s="65"/>
      <c r="CL351" s="65"/>
      <c r="CM351" s="65"/>
      <c r="CN351" s="65"/>
      <c r="CO351" s="65"/>
      <c r="CP351" s="65"/>
      <c r="CQ351" s="65"/>
      <c r="CR351" s="65"/>
      <c r="CS351" s="65"/>
      <c r="CT351" s="65"/>
      <c r="CU351" s="65"/>
      <c r="CV351" s="65"/>
      <c r="CW351" s="65"/>
      <c r="CX351" s="65"/>
      <c r="CY351" s="65"/>
      <c r="CZ351" s="65"/>
      <c r="DA351" s="65"/>
      <c r="DB351" s="65"/>
      <c r="DC351" s="65"/>
      <c r="DD351" s="65"/>
      <c r="DE351" s="65"/>
      <c r="DF351" s="65"/>
      <c r="DG351" s="65"/>
      <c r="DH351" s="65"/>
      <c r="DI351" s="65"/>
      <c r="DJ351" s="65"/>
      <c r="DK351" s="65"/>
      <c r="DL351" s="65"/>
      <c r="DM351" s="65"/>
      <c r="DN351" s="65"/>
      <c r="DO351" s="65"/>
      <c r="DP351" s="65"/>
      <c r="DQ351" s="65"/>
      <c r="DR351" s="65"/>
      <c r="DS351" s="65"/>
      <c r="DT351" s="65"/>
      <c r="DU351" s="65"/>
      <c r="DV351" s="65"/>
      <c r="DW351" s="65"/>
      <c r="DX351" s="65"/>
      <c r="DY351" s="65"/>
      <c r="DZ351" s="65"/>
      <c r="EA351" s="65"/>
      <c r="EB351" s="65"/>
      <c r="EC351" s="65"/>
      <c r="ED351" s="65"/>
      <c r="EE351" s="65"/>
      <c r="EF351" s="65"/>
      <c r="EG351" s="65"/>
      <c r="EH351" s="65"/>
      <c r="EI351" s="65"/>
      <c r="EJ351" s="65"/>
      <c r="EK351" s="65"/>
      <c r="EL351" s="65"/>
      <c r="EM351" s="65"/>
      <c r="EN351" s="65"/>
      <c r="EO351" s="65"/>
      <c r="EP351" s="65"/>
      <c r="EQ351" s="65"/>
      <c r="ER351" s="65"/>
      <c r="ES351" s="65"/>
      <c r="ET351" s="65"/>
      <c r="EU351" s="65"/>
      <c r="EV351" s="65"/>
      <c r="EW351" s="65"/>
      <c r="EX351" s="65"/>
      <c r="EY351" s="65"/>
      <c r="EZ351" s="65"/>
      <c r="FA351" s="65"/>
      <c r="FB351" s="65"/>
      <c r="FC351" s="65"/>
      <c r="FD351" s="65"/>
      <c r="FE351" s="65"/>
      <c r="FF351" s="65"/>
      <c r="FG351" s="65"/>
      <c r="FH351" s="65"/>
      <c r="FI351" s="65"/>
      <c r="FJ351" s="65"/>
      <c r="FK351" s="65"/>
      <c r="FL351" s="65"/>
      <c r="FM351" s="65"/>
      <c r="FN351" s="65"/>
      <c r="FO351" s="65"/>
      <c r="FP351" s="65"/>
      <c r="FQ351" s="65"/>
      <c r="FR351" s="65"/>
      <c r="FS351" s="65"/>
      <c r="FT351" s="65"/>
      <c r="FU351" s="65"/>
      <c r="FV351" s="65"/>
      <c r="FW351" s="65"/>
      <c r="FX351" s="65"/>
      <c r="FY351" s="65"/>
      <c r="FZ351" s="65"/>
      <c r="GA351" s="65"/>
      <c r="GB351" s="65"/>
      <c r="GC351" s="65"/>
      <c r="GD351" s="65"/>
      <c r="GE351" s="65"/>
      <c r="GF351" s="65"/>
      <c r="GG351" s="65"/>
      <c r="GH351" s="65"/>
      <c r="GI351" s="65"/>
      <c r="GJ351" s="65"/>
      <c r="GK351" s="65"/>
      <c r="GL351" s="65"/>
      <c r="GM351" s="65"/>
      <c r="GN351" s="65"/>
      <c r="GO351" s="65"/>
      <c r="GP351" s="65"/>
      <c r="GQ351" s="65"/>
      <c r="GR351" s="65"/>
      <c r="GS351" s="65"/>
      <c r="GT351" s="65"/>
      <c r="GU351" s="65"/>
      <c r="GV351" s="65"/>
      <c r="GW351" s="65"/>
      <c r="GX351" s="65"/>
      <c r="GY351" s="65"/>
      <c r="GZ351" s="65"/>
      <c r="HA351" s="65"/>
      <c r="HB351" s="65"/>
      <c r="HC351" s="65"/>
      <c r="HD351" s="65"/>
      <c r="HE351" s="65"/>
      <c r="HF351" s="65"/>
      <c r="HG351" s="65"/>
      <c r="HH351" s="65"/>
      <c r="HI351" s="65"/>
      <c r="HJ351" s="65"/>
      <c r="HK351" s="65"/>
      <c r="HL351" s="65"/>
      <c r="HM351" s="65"/>
      <c r="HN351" s="65"/>
      <c r="HO351" s="65"/>
      <c r="HP351" s="65"/>
      <c r="HQ351" s="65"/>
      <c r="HR351" s="65"/>
      <c r="HS351" s="65"/>
      <c r="HT351" s="65"/>
      <c r="HU351" s="65"/>
      <c r="HV351" s="65"/>
      <c r="HW351" s="65"/>
      <c r="HX351" s="65"/>
      <c r="HY351" s="65"/>
      <c r="HZ351" s="65"/>
      <c r="IA351" s="65"/>
      <c r="IB351" s="65"/>
      <c r="IC351" s="65"/>
    </row>
    <row r="352" spans="2:237" s="62" customFormat="1" ht="12">
      <c r="B352" s="63"/>
      <c r="C352" s="64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  <c r="AA352" s="65"/>
      <c r="AB352" s="65"/>
      <c r="AC352" s="65"/>
      <c r="AD352" s="65"/>
      <c r="AE352" s="65"/>
      <c r="AF352" s="65"/>
      <c r="AG352" s="65"/>
      <c r="AH352" s="65"/>
      <c r="AI352" s="65"/>
      <c r="AJ352" s="65"/>
      <c r="AK352" s="65"/>
      <c r="AL352" s="65"/>
      <c r="AM352" s="65"/>
      <c r="AN352" s="65"/>
      <c r="AO352" s="65"/>
      <c r="AP352" s="65"/>
      <c r="AQ352" s="65"/>
      <c r="AR352" s="65"/>
      <c r="AS352" s="65"/>
      <c r="AT352" s="65"/>
      <c r="AU352" s="65"/>
      <c r="AV352" s="65"/>
      <c r="AW352" s="65"/>
      <c r="AX352" s="65"/>
      <c r="AY352" s="65"/>
      <c r="AZ352" s="65"/>
      <c r="BA352" s="65"/>
      <c r="BB352" s="65"/>
      <c r="BC352" s="65"/>
      <c r="BD352" s="65"/>
      <c r="BE352" s="65"/>
      <c r="BF352" s="65"/>
      <c r="BG352" s="65"/>
      <c r="BH352" s="65"/>
      <c r="BI352" s="65"/>
      <c r="BJ352" s="65"/>
      <c r="BK352" s="65"/>
      <c r="BL352" s="65"/>
      <c r="BM352" s="65"/>
      <c r="BN352" s="65"/>
      <c r="BO352" s="65"/>
      <c r="BP352" s="65"/>
      <c r="BQ352" s="65"/>
      <c r="BR352" s="65"/>
      <c r="BS352" s="65"/>
      <c r="BT352" s="65"/>
      <c r="BU352" s="65"/>
      <c r="BV352" s="65"/>
      <c r="BW352" s="65"/>
      <c r="BX352" s="65"/>
      <c r="BY352" s="65"/>
      <c r="BZ352" s="65"/>
      <c r="CA352" s="65"/>
      <c r="CB352" s="65"/>
      <c r="CC352" s="65"/>
      <c r="CD352" s="65"/>
      <c r="CE352" s="65"/>
      <c r="CF352" s="65"/>
      <c r="CG352" s="65"/>
      <c r="CH352" s="65"/>
      <c r="CI352" s="65"/>
      <c r="CJ352" s="65"/>
      <c r="CK352" s="65"/>
      <c r="CL352" s="65"/>
      <c r="CM352" s="65"/>
      <c r="CN352" s="65"/>
      <c r="CO352" s="65"/>
      <c r="CP352" s="65"/>
      <c r="CQ352" s="65"/>
      <c r="CR352" s="65"/>
      <c r="CS352" s="65"/>
      <c r="CT352" s="65"/>
      <c r="CU352" s="65"/>
      <c r="CV352" s="65"/>
      <c r="CW352" s="65"/>
      <c r="CX352" s="65"/>
      <c r="CY352" s="65"/>
      <c r="CZ352" s="65"/>
      <c r="DA352" s="65"/>
      <c r="DB352" s="65"/>
      <c r="DC352" s="65"/>
      <c r="DD352" s="65"/>
      <c r="DE352" s="65"/>
      <c r="DF352" s="65"/>
      <c r="DG352" s="65"/>
      <c r="DH352" s="65"/>
      <c r="DI352" s="65"/>
      <c r="DJ352" s="65"/>
      <c r="DK352" s="65"/>
      <c r="DL352" s="65"/>
      <c r="DM352" s="65"/>
      <c r="DN352" s="65"/>
      <c r="DO352" s="65"/>
      <c r="DP352" s="65"/>
      <c r="DQ352" s="65"/>
      <c r="DR352" s="65"/>
      <c r="DS352" s="65"/>
      <c r="DT352" s="65"/>
      <c r="DU352" s="65"/>
      <c r="DV352" s="65"/>
      <c r="DW352" s="65"/>
      <c r="DX352" s="65"/>
      <c r="DY352" s="65"/>
      <c r="DZ352" s="65"/>
      <c r="EA352" s="65"/>
      <c r="EB352" s="65"/>
      <c r="EC352" s="65"/>
      <c r="ED352" s="65"/>
      <c r="EE352" s="65"/>
      <c r="EF352" s="65"/>
      <c r="EG352" s="65"/>
      <c r="EH352" s="65"/>
      <c r="EI352" s="65"/>
      <c r="EJ352" s="65"/>
      <c r="EK352" s="65"/>
      <c r="EL352" s="65"/>
      <c r="EM352" s="65"/>
      <c r="EN352" s="65"/>
      <c r="EO352" s="65"/>
      <c r="EP352" s="65"/>
      <c r="EQ352" s="65"/>
      <c r="ER352" s="65"/>
      <c r="ES352" s="65"/>
      <c r="ET352" s="65"/>
      <c r="EU352" s="65"/>
      <c r="EV352" s="65"/>
      <c r="EW352" s="65"/>
      <c r="EX352" s="65"/>
      <c r="EY352" s="65"/>
      <c r="EZ352" s="65"/>
      <c r="FA352" s="65"/>
      <c r="FB352" s="65"/>
      <c r="FC352" s="65"/>
      <c r="FD352" s="65"/>
      <c r="FE352" s="65"/>
      <c r="FF352" s="65"/>
      <c r="FG352" s="65"/>
      <c r="FH352" s="65"/>
      <c r="FI352" s="65"/>
      <c r="FJ352" s="65"/>
      <c r="FK352" s="65"/>
      <c r="FL352" s="65"/>
      <c r="FM352" s="65"/>
      <c r="FN352" s="65"/>
      <c r="FO352" s="65"/>
      <c r="FP352" s="65"/>
      <c r="FQ352" s="65"/>
      <c r="FR352" s="65"/>
      <c r="FS352" s="65"/>
      <c r="FT352" s="65"/>
      <c r="FU352" s="65"/>
      <c r="FV352" s="65"/>
      <c r="FW352" s="65"/>
      <c r="FX352" s="65"/>
      <c r="FY352" s="65"/>
      <c r="FZ352" s="65"/>
      <c r="GA352" s="65"/>
      <c r="GB352" s="65"/>
      <c r="GC352" s="65"/>
      <c r="GD352" s="65"/>
      <c r="GE352" s="65"/>
      <c r="GF352" s="65"/>
      <c r="GG352" s="65"/>
      <c r="GH352" s="65"/>
      <c r="GI352" s="65"/>
      <c r="GJ352" s="65"/>
      <c r="GK352" s="65"/>
      <c r="GL352" s="65"/>
      <c r="GM352" s="65"/>
      <c r="GN352" s="65"/>
      <c r="GO352" s="65"/>
      <c r="GP352" s="65"/>
      <c r="GQ352" s="65"/>
      <c r="GR352" s="65"/>
      <c r="GS352" s="65"/>
      <c r="GT352" s="65"/>
      <c r="GU352" s="65"/>
      <c r="GV352" s="65"/>
      <c r="GW352" s="65"/>
      <c r="GX352" s="65"/>
      <c r="GY352" s="65"/>
      <c r="GZ352" s="65"/>
      <c r="HA352" s="65"/>
      <c r="HB352" s="65"/>
      <c r="HC352" s="65"/>
      <c r="HD352" s="65"/>
      <c r="HE352" s="65"/>
      <c r="HF352" s="65"/>
      <c r="HG352" s="65"/>
      <c r="HH352" s="65"/>
      <c r="HI352" s="65"/>
      <c r="HJ352" s="65"/>
      <c r="HK352" s="65"/>
      <c r="HL352" s="65"/>
      <c r="HM352" s="65"/>
      <c r="HN352" s="65"/>
      <c r="HO352" s="65"/>
      <c r="HP352" s="65"/>
      <c r="HQ352" s="65"/>
      <c r="HR352" s="65"/>
      <c r="HS352" s="65"/>
      <c r="HT352" s="65"/>
      <c r="HU352" s="65"/>
      <c r="HV352" s="65"/>
      <c r="HW352" s="65"/>
      <c r="HX352" s="65"/>
      <c r="HY352" s="65"/>
      <c r="HZ352" s="65"/>
      <c r="IA352" s="65"/>
      <c r="IB352" s="65"/>
      <c r="IC352" s="65"/>
    </row>
    <row r="353" spans="2:237" s="62" customFormat="1" ht="12">
      <c r="B353" s="63"/>
      <c r="C353" s="64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  <c r="AA353" s="65"/>
      <c r="AB353" s="65"/>
      <c r="AC353" s="65"/>
      <c r="AD353" s="65"/>
      <c r="AE353" s="65"/>
      <c r="AF353" s="65"/>
      <c r="AG353" s="65"/>
      <c r="AH353" s="65"/>
      <c r="AI353" s="65"/>
      <c r="AJ353" s="65"/>
      <c r="AK353" s="65"/>
      <c r="AL353" s="65"/>
      <c r="AM353" s="65"/>
      <c r="AN353" s="65"/>
      <c r="AO353" s="65"/>
      <c r="AP353" s="65"/>
      <c r="AQ353" s="65"/>
      <c r="AR353" s="65"/>
      <c r="AS353" s="65"/>
      <c r="AT353" s="65"/>
      <c r="AU353" s="65"/>
      <c r="AV353" s="65"/>
      <c r="AW353" s="65"/>
      <c r="AX353" s="65"/>
      <c r="AY353" s="65"/>
      <c r="AZ353" s="65"/>
      <c r="BA353" s="65"/>
      <c r="BB353" s="65"/>
      <c r="BC353" s="65"/>
      <c r="BD353" s="65"/>
      <c r="BE353" s="65"/>
      <c r="BF353" s="65"/>
      <c r="BG353" s="65"/>
      <c r="BH353" s="65"/>
      <c r="BI353" s="65"/>
      <c r="BJ353" s="65"/>
      <c r="BK353" s="65"/>
      <c r="BL353" s="65"/>
      <c r="BM353" s="65"/>
      <c r="BN353" s="65"/>
      <c r="BO353" s="65"/>
      <c r="BP353" s="65"/>
      <c r="BQ353" s="65"/>
      <c r="BR353" s="65"/>
      <c r="BS353" s="65"/>
      <c r="BT353" s="65"/>
      <c r="BU353" s="65"/>
      <c r="BV353" s="65"/>
      <c r="BW353" s="65"/>
      <c r="BX353" s="65"/>
      <c r="BY353" s="65"/>
      <c r="BZ353" s="65"/>
      <c r="CA353" s="65"/>
      <c r="CB353" s="65"/>
      <c r="CC353" s="65"/>
      <c r="CD353" s="65"/>
      <c r="CE353" s="65"/>
      <c r="CF353" s="65"/>
      <c r="CG353" s="65"/>
      <c r="CH353" s="65"/>
      <c r="CI353" s="65"/>
      <c r="CJ353" s="65"/>
      <c r="CK353" s="65"/>
      <c r="CL353" s="65"/>
      <c r="CM353" s="65"/>
      <c r="CN353" s="65"/>
      <c r="CO353" s="65"/>
      <c r="CP353" s="65"/>
      <c r="CQ353" s="65"/>
      <c r="CR353" s="65"/>
      <c r="CS353" s="65"/>
      <c r="CT353" s="65"/>
      <c r="CU353" s="65"/>
      <c r="CV353" s="65"/>
      <c r="CW353" s="65"/>
      <c r="CX353" s="65"/>
      <c r="CY353" s="65"/>
      <c r="CZ353" s="65"/>
      <c r="DA353" s="65"/>
      <c r="DB353" s="65"/>
      <c r="DC353" s="65"/>
      <c r="DD353" s="65"/>
      <c r="DE353" s="65"/>
      <c r="DF353" s="65"/>
      <c r="DG353" s="65"/>
      <c r="DH353" s="65"/>
      <c r="DI353" s="65"/>
      <c r="DJ353" s="65"/>
      <c r="DK353" s="65"/>
      <c r="DL353" s="65"/>
      <c r="DM353" s="65"/>
      <c r="DN353" s="65"/>
      <c r="DO353" s="65"/>
      <c r="DP353" s="65"/>
      <c r="DQ353" s="65"/>
      <c r="DR353" s="65"/>
      <c r="DS353" s="65"/>
      <c r="DT353" s="65"/>
      <c r="DU353" s="65"/>
      <c r="DV353" s="65"/>
      <c r="DW353" s="65"/>
      <c r="DX353" s="65"/>
      <c r="DY353" s="65"/>
      <c r="DZ353" s="65"/>
      <c r="EA353" s="65"/>
      <c r="EB353" s="65"/>
      <c r="EC353" s="65"/>
      <c r="ED353" s="65"/>
      <c r="EE353" s="65"/>
      <c r="EF353" s="65"/>
      <c r="EG353" s="65"/>
      <c r="EH353" s="65"/>
      <c r="EI353" s="65"/>
      <c r="EJ353" s="65"/>
      <c r="EK353" s="65"/>
      <c r="EL353" s="65"/>
      <c r="EM353" s="65"/>
      <c r="EN353" s="65"/>
      <c r="EO353" s="65"/>
      <c r="EP353" s="65"/>
      <c r="EQ353" s="65"/>
      <c r="ER353" s="65"/>
      <c r="ES353" s="65"/>
      <c r="ET353" s="65"/>
      <c r="EU353" s="65"/>
      <c r="EV353" s="65"/>
      <c r="EW353" s="65"/>
      <c r="EX353" s="65"/>
      <c r="EY353" s="65"/>
      <c r="EZ353" s="65"/>
      <c r="FA353" s="65"/>
      <c r="FB353" s="65"/>
      <c r="FC353" s="65"/>
      <c r="FD353" s="65"/>
      <c r="FE353" s="65"/>
      <c r="FF353" s="65"/>
      <c r="FG353" s="65"/>
      <c r="FH353" s="65"/>
      <c r="FI353" s="65"/>
      <c r="FJ353" s="65"/>
      <c r="FK353" s="65"/>
      <c r="FL353" s="65"/>
      <c r="FM353" s="65"/>
      <c r="FN353" s="65"/>
      <c r="FO353" s="65"/>
      <c r="FP353" s="65"/>
      <c r="FQ353" s="65"/>
      <c r="FR353" s="65"/>
      <c r="FS353" s="65"/>
      <c r="FT353" s="65"/>
      <c r="FU353" s="65"/>
      <c r="FV353" s="65"/>
      <c r="FW353" s="65"/>
      <c r="FX353" s="65"/>
      <c r="FY353" s="65"/>
      <c r="FZ353" s="65"/>
      <c r="GA353" s="65"/>
      <c r="GB353" s="65"/>
      <c r="GC353" s="65"/>
      <c r="GD353" s="65"/>
      <c r="GE353" s="65"/>
      <c r="GF353" s="65"/>
      <c r="GG353" s="65"/>
      <c r="GH353" s="65"/>
      <c r="GI353" s="65"/>
      <c r="GJ353" s="65"/>
      <c r="GK353" s="65"/>
      <c r="GL353" s="65"/>
      <c r="GM353" s="65"/>
      <c r="GN353" s="65"/>
      <c r="GO353" s="65"/>
      <c r="GP353" s="65"/>
      <c r="GQ353" s="65"/>
      <c r="GR353" s="65"/>
      <c r="GS353" s="65"/>
      <c r="GT353" s="65"/>
      <c r="GU353" s="65"/>
      <c r="GV353" s="65"/>
      <c r="GW353" s="65"/>
      <c r="GX353" s="65"/>
      <c r="GY353" s="65"/>
      <c r="GZ353" s="65"/>
      <c r="HA353" s="65"/>
      <c r="HB353" s="65"/>
      <c r="HC353" s="65"/>
      <c r="HD353" s="65"/>
      <c r="HE353" s="65"/>
      <c r="HF353" s="65"/>
      <c r="HG353" s="65"/>
      <c r="HH353" s="65"/>
      <c r="HI353" s="65"/>
      <c r="HJ353" s="65"/>
      <c r="HK353" s="65"/>
      <c r="HL353" s="65"/>
      <c r="HM353" s="65"/>
      <c r="HN353" s="65"/>
      <c r="HO353" s="65"/>
      <c r="HP353" s="65"/>
      <c r="HQ353" s="65"/>
      <c r="HR353" s="65"/>
      <c r="HS353" s="65"/>
      <c r="HT353" s="65"/>
      <c r="HU353" s="65"/>
      <c r="HV353" s="65"/>
      <c r="HW353" s="65"/>
      <c r="HX353" s="65"/>
      <c r="HY353" s="65"/>
      <c r="HZ353" s="65"/>
      <c r="IA353" s="65"/>
      <c r="IB353" s="65"/>
      <c r="IC353" s="65"/>
    </row>
    <row r="354" spans="2:237" s="62" customFormat="1" ht="12">
      <c r="B354" s="63"/>
      <c r="C354" s="64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  <c r="AA354" s="65"/>
      <c r="AB354" s="65"/>
      <c r="AC354" s="65"/>
      <c r="AD354" s="65"/>
      <c r="AE354" s="65"/>
      <c r="AF354" s="65"/>
      <c r="AG354" s="65"/>
      <c r="AH354" s="65"/>
      <c r="AI354" s="65"/>
      <c r="AJ354" s="65"/>
      <c r="AK354" s="65"/>
      <c r="AL354" s="65"/>
      <c r="AM354" s="65"/>
      <c r="AN354" s="65"/>
      <c r="AO354" s="65"/>
      <c r="AP354" s="65"/>
      <c r="AQ354" s="65"/>
      <c r="AR354" s="65"/>
      <c r="AS354" s="65"/>
      <c r="AT354" s="65"/>
      <c r="AU354" s="65"/>
      <c r="AV354" s="65"/>
      <c r="AW354" s="65"/>
      <c r="AX354" s="65"/>
      <c r="AY354" s="65"/>
      <c r="AZ354" s="65"/>
      <c r="BA354" s="65"/>
      <c r="BB354" s="65"/>
      <c r="BC354" s="65"/>
      <c r="BD354" s="65"/>
      <c r="BE354" s="65"/>
      <c r="BF354" s="65"/>
      <c r="BG354" s="65"/>
      <c r="BH354" s="65"/>
      <c r="BI354" s="65"/>
      <c r="BJ354" s="65"/>
      <c r="BK354" s="65"/>
      <c r="BL354" s="65"/>
      <c r="BM354" s="65"/>
      <c r="BN354" s="65"/>
      <c r="BO354" s="65"/>
      <c r="BP354" s="65"/>
      <c r="BQ354" s="65"/>
      <c r="BR354" s="65"/>
      <c r="BS354" s="65"/>
      <c r="BT354" s="65"/>
      <c r="BU354" s="65"/>
      <c r="BV354" s="65"/>
      <c r="BW354" s="65"/>
      <c r="BX354" s="65"/>
      <c r="BY354" s="65"/>
      <c r="BZ354" s="65"/>
      <c r="CA354" s="65"/>
      <c r="CB354" s="65"/>
      <c r="CC354" s="65"/>
      <c r="CD354" s="65"/>
      <c r="CE354" s="65"/>
      <c r="CF354" s="65"/>
      <c r="CG354" s="65"/>
      <c r="CH354" s="65"/>
      <c r="CI354" s="65"/>
      <c r="CJ354" s="65"/>
      <c r="CK354" s="65"/>
      <c r="CL354" s="65"/>
      <c r="CM354" s="65"/>
      <c r="CN354" s="65"/>
      <c r="CO354" s="65"/>
      <c r="CP354" s="65"/>
      <c r="CQ354" s="65"/>
      <c r="CR354" s="65"/>
      <c r="CS354" s="65"/>
      <c r="CT354" s="65"/>
      <c r="CU354" s="65"/>
      <c r="CV354" s="65"/>
      <c r="CW354" s="65"/>
      <c r="CX354" s="65"/>
      <c r="CY354" s="65"/>
      <c r="CZ354" s="65"/>
      <c r="DA354" s="65"/>
      <c r="DB354" s="65"/>
      <c r="DC354" s="65"/>
      <c r="DD354" s="65"/>
      <c r="DE354" s="65"/>
      <c r="DF354" s="65"/>
      <c r="DG354" s="65"/>
      <c r="DH354" s="65"/>
      <c r="DI354" s="65"/>
      <c r="DJ354" s="65"/>
      <c r="DK354" s="65"/>
      <c r="DL354" s="65"/>
      <c r="DM354" s="65"/>
      <c r="DN354" s="65"/>
      <c r="DO354" s="65"/>
      <c r="DP354" s="65"/>
      <c r="DQ354" s="65"/>
      <c r="DR354" s="65"/>
      <c r="DS354" s="65"/>
      <c r="DT354" s="65"/>
      <c r="DU354" s="65"/>
      <c r="DV354" s="65"/>
      <c r="DW354" s="65"/>
      <c r="DX354" s="65"/>
      <c r="DY354" s="65"/>
      <c r="DZ354" s="65"/>
      <c r="EA354" s="65"/>
      <c r="EB354" s="65"/>
      <c r="EC354" s="65"/>
      <c r="ED354" s="65"/>
      <c r="EE354" s="65"/>
      <c r="EF354" s="65"/>
      <c r="EG354" s="65"/>
      <c r="EH354" s="65"/>
      <c r="EI354" s="65"/>
      <c r="EJ354" s="65"/>
      <c r="EK354" s="65"/>
      <c r="EL354" s="65"/>
      <c r="EM354" s="65"/>
      <c r="EN354" s="65"/>
      <c r="EO354" s="65"/>
      <c r="EP354" s="65"/>
      <c r="EQ354" s="65"/>
      <c r="ER354" s="65"/>
      <c r="ES354" s="65"/>
      <c r="ET354" s="65"/>
      <c r="EU354" s="65"/>
      <c r="EV354" s="65"/>
      <c r="EW354" s="65"/>
      <c r="EX354" s="65"/>
      <c r="EY354" s="65"/>
      <c r="EZ354" s="65"/>
      <c r="FA354" s="65"/>
      <c r="FB354" s="65"/>
      <c r="FC354" s="65"/>
      <c r="FD354" s="65"/>
      <c r="FE354" s="65"/>
      <c r="FF354" s="65"/>
      <c r="FG354" s="65"/>
      <c r="FH354" s="65"/>
      <c r="FI354" s="65"/>
      <c r="FJ354" s="65"/>
      <c r="FK354" s="65"/>
      <c r="FL354" s="65"/>
      <c r="FM354" s="65"/>
      <c r="FN354" s="65"/>
      <c r="FO354" s="65"/>
      <c r="FP354" s="65"/>
      <c r="FQ354" s="65"/>
      <c r="FR354" s="65"/>
      <c r="FS354" s="65"/>
      <c r="FT354" s="65"/>
      <c r="FU354" s="65"/>
      <c r="FV354" s="65"/>
      <c r="FW354" s="65"/>
      <c r="FX354" s="65"/>
      <c r="FY354" s="65"/>
      <c r="FZ354" s="65"/>
      <c r="GA354" s="65"/>
      <c r="GB354" s="65"/>
      <c r="GC354" s="65"/>
      <c r="GD354" s="65"/>
      <c r="GE354" s="65"/>
      <c r="GF354" s="65"/>
      <c r="GG354" s="65"/>
      <c r="GH354" s="65"/>
      <c r="GI354" s="65"/>
      <c r="GJ354" s="65"/>
      <c r="GK354" s="65"/>
      <c r="GL354" s="65"/>
      <c r="GM354" s="65"/>
      <c r="GN354" s="65"/>
      <c r="GO354" s="65"/>
      <c r="GP354" s="65"/>
      <c r="GQ354" s="65"/>
      <c r="GR354" s="65"/>
      <c r="GS354" s="65"/>
      <c r="GT354" s="65"/>
      <c r="GU354" s="65"/>
      <c r="GV354" s="65"/>
      <c r="GW354" s="65"/>
      <c r="GX354" s="65"/>
      <c r="GY354" s="65"/>
      <c r="GZ354" s="65"/>
      <c r="HA354" s="65"/>
      <c r="HB354" s="65"/>
      <c r="HC354" s="65"/>
      <c r="HD354" s="65"/>
      <c r="HE354" s="65"/>
      <c r="HF354" s="65"/>
      <c r="HG354" s="65"/>
      <c r="HH354" s="65"/>
      <c r="HI354" s="65"/>
      <c r="HJ354" s="65"/>
      <c r="HK354" s="65"/>
      <c r="HL354" s="65"/>
      <c r="HM354" s="65"/>
      <c r="HN354" s="65"/>
      <c r="HO354" s="65"/>
      <c r="HP354" s="65"/>
      <c r="HQ354" s="65"/>
      <c r="HR354" s="65"/>
      <c r="HS354" s="65"/>
      <c r="HT354" s="65"/>
      <c r="HU354" s="65"/>
      <c r="HV354" s="65"/>
      <c r="HW354" s="65"/>
      <c r="HX354" s="65"/>
      <c r="HY354" s="65"/>
      <c r="HZ354" s="65"/>
      <c r="IA354" s="65"/>
      <c r="IB354" s="65"/>
      <c r="IC354" s="65"/>
    </row>
    <row r="355" spans="2:237" s="62" customFormat="1" ht="12">
      <c r="B355" s="63"/>
      <c r="C355" s="64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  <c r="AA355" s="65"/>
      <c r="AB355" s="65"/>
      <c r="AC355" s="65"/>
      <c r="AD355" s="65"/>
      <c r="AE355" s="65"/>
      <c r="AF355" s="65"/>
      <c r="AG355" s="65"/>
      <c r="AH355" s="65"/>
      <c r="AI355" s="65"/>
      <c r="AJ355" s="65"/>
      <c r="AK355" s="65"/>
      <c r="AL355" s="65"/>
      <c r="AM355" s="65"/>
      <c r="AN355" s="65"/>
      <c r="AO355" s="65"/>
      <c r="AP355" s="65"/>
      <c r="AQ355" s="65"/>
      <c r="AR355" s="65"/>
      <c r="AS355" s="65"/>
      <c r="AT355" s="65"/>
      <c r="AU355" s="65"/>
      <c r="AV355" s="65"/>
      <c r="AW355" s="65"/>
      <c r="AX355" s="65"/>
      <c r="AY355" s="65"/>
      <c r="AZ355" s="65"/>
      <c r="BA355" s="65"/>
      <c r="BB355" s="65"/>
      <c r="BC355" s="65"/>
      <c r="BD355" s="65"/>
      <c r="BE355" s="65"/>
      <c r="BF355" s="65"/>
      <c r="BG355" s="65"/>
      <c r="BH355" s="65"/>
      <c r="BI355" s="65"/>
      <c r="BJ355" s="65"/>
      <c r="BK355" s="65"/>
      <c r="BL355" s="65"/>
      <c r="BM355" s="65"/>
      <c r="BN355" s="65"/>
      <c r="BO355" s="65"/>
      <c r="BP355" s="65"/>
      <c r="BQ355" s="65"/>
      <c r="BR355" s="65"/>
      <c r="BS355" s="65"/>
      <c r="BT355" s="65"/>
      <c r="BU355" s="65"/>
      <c r="BV355" s="65"/>
      <c r="BW355" s="65"/>
      <c r="BX355" s="65"/>
      <c r="BY355" s="65"/>
      <c r="BZ355" s="65"/>
      <c r="CA355" s="65"/>
      <c r="CB355" s="65"/>
      <c r="CC355" s="65"/>
      <c r="CD355" s="65"/>
      <c r="CE355" s="65"/>
      <c r="CF355" s="65"/>
      <c r="CG355" s="65"/>
      <c r="CH355" s="65"/>
      <c r="CI355" s="65"/>
      <c r="CJ355" s="65"/>
      <c r="CK355" s="65"/>
      <c r="CL355" s="65"/>
      <c r="CM355" s="65"/>
      <c r="CN355" s="65"/>
      <c r="CO355" s="65"/>
      <c r="CP355" s="65"/>
      <c r="CQ355" s="65"/>
      <c r="CR355" s="65"/>
      <c r="CS355" s="65"/>
      <c r="CT355" s="65"/>
      <c r="CU355" s="65"/>
      <c r="CV355" s="65"/>
      <c r="CW355" s="65"/>
      <c r="CX355" s="65"/>
      <c r="CY355" s="65"/>
      <c r="CZ355" s="65"/>
      <c r="DA355" s="65"/>
      <c r="DB355" s="65"/>
      <c r="DC355" s="65"/>
      <c r="DD355" s="65"/>
      <c r="DE355" s="65"/>
      <c r="DF355" s="65"/>
      <c r="DG355" s="65"/>
      <c r="DH355" s="65"/>
      <c r="DI355" s="65"/>
      <c r="DJ355" s="65"/>
      <c r="DK355" s="65"/>
      <c r="DL355" s="65"/>
      <c r="DM355" s="65"/>
      <c r="DN355" s="65"/>
      <c r="DO355" s="65"/>
      <c r="DP355" s="65"/>
      <c r="DQ355" s="65"/>
      <c r="DR355" s="65"/>
      <c r="DS355" s="65"/>
      <c r="DT355" s="65"/>
      <c r="DU355" s="65"/>
      <c r="DV355" s="65"/>
      <c r="DW355" s="65"/>
      <c r="DX355" s="65"/>
      <c r="DY355" s="65"/>
      <c r="DZ355" s="65"/>
      <c r="EA355" s="65"/>
      <c r="EB355" s="65"/>
      <c r="EC355" s="65"/>
      <c r="ED355" s="65"/>
      <c r="EE355" s="65"/>
      <c r="EF355" s="65"/>
      <c r="EG355" s="65"/>
      <c r="EH355" s="65"/>
      <c r="EI355" s="65"/>
      <c r="EJ355" s="65"/>
      <c r="EK355" s="65"/>
      <c r="EL355" s="65"/>
      <c r="EM355" s="65"/>
      <c r="EN355" s="65"/>
      <c r="EO355" s="65"/>
      <c r="EP355" s="65"/>
      <c r="EQ355" s="65"/>
      <c r="ER355" s="65"/>
      <c r="ES355" s="65"/>
      <c r="ET355" s="65"/>
      <c r="EU355" s="65"/>
      <c r="EV355" s="65"/>
      <c r="EW355" s="65"/>
      <c r="EX355" s="65"/>
      <c r="EY355" s="65"/>
      <c r="EZ355" s="65"/>
      <c r="FA355" s="65"/>
      <c r="FB355" s="65"/>
      <c r="FC355" s="65"/>
      <c r="FD355" s="65"/>
      <c r="FE355" s="65"/>
      <c r="FF355" s="65"/>
      <c r="FG355" s="65"/>
      <c r="FH355" s="65"/>
      <c r="FI355" s="65"/>
      <c r="FJ355" s="65"/>
      <c r="FK355" s="65"/>
      <c r="FL355" s="65"/>
      <c r="FM355" s="65"/>
      <c r="FN355" s="65"/>
      <c r="FO355" s="65"/>
      <c r="FP355" s="65"/>
      <c r="FQ355" s="65"/>
      <c r="FR355" s="65"/>
      <c r="FS355" s="65"/>
      <c r="FT355" s="65"/>
      <c r="FU355" s="65"/>
      <c r="FV355" s="65"/>
      <c r="FW355" s="65"/>
      <c r="FX355" s="65"/>
      <c r="FY355" s="65"/>
      <c r="FZ355" s="65"/>
      <c r="GA355" s="65"/>
      <c r="GB355" s="65"/>
      <c r="GC355" s="65"/>
      <c r="GD355" s="65"/>
      <c r="GE355" s="65"/>
      <c r="GF355" s="65"/>
      <c r="GG355" s="65"/>
      <c r="GH355" s="65"/>
      <c r="GI355" s="65"/>
      <c r="GJ355" s="65"/>
      <c r="GK355" s="65"/>
      <c r="GL355" s="65"/>
      <c r="GM355" s="65"/>
      <c r="GN355" s="65"/>
      <c r="GO355" s="65"/>
      <c r="GP355" s="65"/>
      <c r="GQ355" s="65"/>
      <c r="GR355" s="65"/>
      <c r="GS355" s="65"/>
      <c r="GT355" s="65"/>
      <c r="GU355" s="65"/>
      <c r="GV355" s="65"/>
      <c r="GW355" s="65"/>
      <c r="GX355" s="65"/>
      <c r="GY355" s="65"/>
      <c r="GZ355" s="65"/>
      <c r="HA355" s="65"/>
      <c r="HB355" s="65"/>
      <c r="HC355" s="65"/>
      <c r="HD355" s="65"/>
      <c r="HE355" s="65"/>
      <c r="HF355" s="65"/>
      <c r="HG355" s="65"/>
      <c r="HH355" s="65"/>
      <c r="HI355" s="65"/>
      <c r="HJ355" s="65"/>
      <c r="HK355" s="65"/>
      <c r="HL355" s="65"/>
      <c r="HM355" s="65"/>
      <c r="HN355" s="65"/>
      <c r="HO355" s="65"/>
      <c r="HP355" s="65"/>
      <c r="HQ355" s="65"/>
      <c r="HR355" s="65"/>
      <c r="HS355" s="65"/>
      <c r="HT355" s="65"/>
      <c r="HU355" s="65"/>
      <c r="HV355" s="65"/>
      <c r="HW355" s="65"/>
      <c r="HX355" s="65"/>
      <c r="HY355" s="65"/>
      <c r="HZ355" s="65"/>
      <c r="IA355" s="65"/>
      <c r="IB355" s="65"/>
      <c r="IC355" s="65"/>
    </row>
    <row r="356" spans="2:237" s="62" customFormat="1" ht="12">
      <c r="B356" s="63"/>
      <c r="C356" s="64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  <c r="AA356" s="65"/>
      <c r="AB356" s="65"/>
      <c r="AC356" s="65"/>
      <c r="AD356" s="65"/>
      <c r="AE356" s="65"/>
      <c r="AF356" s="65"/>
      <c r="AG356" s="65"/>
      <c r="AH356" s="65"/>
      <c r="AI356" s="65"/>
      <c r="AJ356" s="65"/>
      <c r="AK356" s="65"/>
      <c r="AL356" s="65"/>
      <c r="AM356" s="65"/>
      <c r="AN356" s="65"/>
      <c r="AO356" s="65"/>
      <c r="AP356" s="65"/>
      <c r="AQ356" s="65"/>
      <c r="AR356" s="65"/>
      <c r="AS356" s="65"/>
      <c r="AT356" s="65"/>
      <c r="AU356" s="65"/>
      <c r="AV356" s="65"/>
      <c r="AW356" s="65"/>
      <c r="AX356" s="65"/>
      <c r="AY356" s="65"/>
      <c r="AZ356" s="65"/>
      <c r="BA356" s="65"/>
      <c r="BB356" s="65"/>
      <c r="BC356" s="65"/>
      <c r="BD356" s="65"/>
      <c r="BE356" s="65"/>
      <c r="BF356" s="65"/>
      <c r="BG356" s="65"/>
      <c r="BH356" s="65"/>
      <c r="BI356" s="65"/>
      <c r="BJ356" s="65"/>
      <c r="BK356" s="65"/>
      <c r="BL356" s="65"/>
      <c r="BM356" s="65"/>
      <c r="BN356" s="65"/>
      <c r="BO356" s="65"/>
      <c r="BP356" s="65"/>
      <c r="BQ356" s="65"/>
      <c r="BR356" s="65"/>
      <c r="BS356" s="65"/>
      <c r="BT356" s="65"/>
      <c r="BU356" s="65"/>
      <c r="BV356" s="65"/>
      <c r="BW356" s="65"/>
      <c r="BX356" s="65"/>
      <c r="BY356" s="65"/>
      <c r="BZ356" s="65"/>
      <c r="CA356" s="65"/>
      <c r="CB356" s="65"/>
      <c r="CC356" s="65"/>
      <c r="CD356" s="65"/>
      <c r="CE356" s="65"/>
      <c r="CF356" s="65"/>
      <c r="CG356" s="65"/>
      <c r="CH356" s="65"/>
      <c r="CI356" s="65"/>
      <c r="CJ356" s="65"/>
      <c r="CK356" s="65"/>
      <c r="CL356" s="65"/>
      <c r="CM356" s="65"/>
      <c r="CN356" s="65"/>
      <c r="CO356" s="65"/>
      <c r="CP356" s="65"/>
      <c r="CQ356" s="65"/>
      <c r="CR356" s="65"/>
      <c r="CS356" s="65"/>
      <c r="CT356" s="65"/>
      <c r="CU356" s="65"/>
      <c r="CV356" s="65"/>
      <c r="CW356" s="65"/>
      <c r="CX356" s="65"/>
      <c r="CY356" s="65"/>
      <c r="CZ356" s="65"/>
      <c r="DA356" s="65"/>
      <c r="DB356" s="65"/>
      <c r="DC356" s="65"/>
      <c r="DD356" s="65"/>
      <c r="DE356" s="65"/>
      <c r="DF356" s="65"/>
      <c r="DG356" s="65"/>
      <c r="DH356" s="65"/>
      <c r="DI356" s="65"/>
      <c r="DJ356" s="65"/>
      <c r="DK356" s="65"/>
      <c r="DL356" s="65"/>
      <c r="DM356" s="65"/>
      <c r="DN356" s="65"/>
      <c r="DO356" s="65"/>
      <c r="DP356" s="65"/>
      <c r="DQ356" s="65"/>
      <c r="DR356" s="65"/>
      <c r="DS356" s="65"/>
      <c r="DT356" s="65"/>
      <c r="DU356" s="65"/>
      <c r="DV356" s="65"/>
      <c r="DW356" s="65"/>
      <c r="DX356" s="65"/>
      <c r="DY356" s="65"/>
      <c r="DZ356" s="65"/>
      <c r="EA356" s="65"/>
      <c r="EB356" s="65"/>
      <c r="EC356" s="65"/>
      <c r="ED356" s="65"/>
      <c r="EE356" s="65"/>
      <c r="EF356" s="65"/>
      <c r="EG356" s="65"/>
      <c r="EH356" s="65"/>
      <c r="EI356" s="65"/>
      <c r="EJ356" s="65"/>
      <c r="EK356" s="65"/>
      <c r="EL356" s="65"/>
      <c r="EM356" s="65"/>
      <c r="EN356" s="65"/>
      <c r="EO356" s="65"/>
      <c r="EP356" s="65"/>
      <c r="EQ356" s="65"/>
      <c r="ER356" s="65"/>
      <c r="ES356" s="65"/>
      <c r="ET356" s="65"/>
      <c r="EU356" s="65"/>
      <c r="EV356" s="65"/>
      <c r="EW356" s="65"/>
      <c r="EX356" s="65"/>
      <c r="EY356" s="65"/>
      <c r="EZ356" s="65"/>
      <c r="FA356" s="65"/>
      <c r="FB356" s="65"/>
      <c r="FC356" s="65"/>
      <c r="FD356" s="65"/>
      <c r="FE356" s="65"/>
      <c r="FF356" s="65"/>
      <c r="FG356" s="65"/>
      <c r="FH356" s="65"/>
      <c r="FI356" s="65"/>
      <c r="FJ356" s="65"/>
      <c r="FK356" s="65"/>
      <c r="FL356" s="65"/>
      <c r="FM356" s="65"/>
      <c r="FN356" s="65"/>
      <c r="FO356" s="65"/>
      <c r="FP356" s="65"/>
      <c r="FQ356" s="65"/>
      <c r="FR356" s="65"/>
      <c r="FS356" s="65"/>
      <c r="FT356" s="65"/>
      <c r="FU356" s="65"/>
      <c r="FV356" s="65"/>
      <c r="FW356" s="65"/>
      <c r="FX356" s="65"/>
      <c r="FY356" s="65"/>
      <c r="FZ356" s="65"/>
      <c r="GA356" s="65"/>
      <c r="GB356" s="65"/>
      <c r="GC356" s="65"/>
      <c r="GD356" s="65"/>
      <c r="GE356" s="65"/>
      <c r="GF356" s="65"/>
      <c r="GG356" s="65"/>
      <c r="GH356" s="65"/>
      <c r="GI356" s="65"/>
      <c r="GJ356" s="65"/>
      <c r="GK356" s="65"/>
      <c r="GL356" s="65"/>
      <c r="GM356" s="65"/>
      <c r="GN356" s="65"/>
      <c r="GO356" s="65"/>
      <c r="GP356" s="65"/>
      <c r="GQ356" s="65"/>
      <c r="GR356" s="65"/>
      <c r="GS356" s="65"/>
      <c r="GT356" s="65"/>
      <c r="GU356" s="65"/>
      <c r="GV356" s="65"/>
      <c r="GW356" s="65"/>
      <c r="GX356" s="65"/>
      <c r="GY356" s="65"/>
      <c r="GZ356" s="65"/>
      <c r="HA356" s="65"/>
      <c r="HB356" s="65"/>
      <c r="HC356" s="65"/>
      <c r="HD356" s="65"/>
      <c r="HE356" s="65"/>
      <c r="HF356" s="65"/>
      <c r="HG356" s="65"/>
      <c r="HH356" s="65"/>
      <c r="HI356" s="65"/>
      <c r="HJ356" s="65"/>
      <c r="HK356" s="65"/>
      <c r="HL356" s="65"/>
      <c r="HM356" s="65"/>
      <c r="HN356" s="65"/>
      <c r="HO356" s="65"/>
      <c r="HP356" s="65"/>
      <c r="HQ356" s="65"/>
      <c r="HR356" s="65"/>
      <c r="HS356" s="65"/>
      <c r="HT356" s="65"/>
      <c r="HU356" s="65"/>
      <c r="HV356" s="65"/>
      <c r="HW356" s="65"/>
      <c r="HX356" s="65"/>
      <c r="HY356" s="65"/>
      <c r="HZ356" s="65"/>
      <c r="IA356" s="65"/>
      <c r="IB356" s="65"/>
      <c r="IC356" s="65"/>
    </row>
    <row r="357" spans="2:237" s="62" customFormat="1" ht="12">
      <c r="B357" s="63"/>
      <c r="C357" s="64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  <c r="AA357" s="65"/>
      <c r="AB357" s="65"/>
      <c r="AC357" s="65"/>
      <c r="AD357" s="65"/>
      <c r="AE357" s="65"/>
      <c r="AF357" s="65"/>
      <c r="AG357" s="65"/>
      <c r="AH357" s="65"/>
      <c r="AI357" s="65"/>
      <c r="AJ357" s="65"/>
      <c r="AK357" s="65"/>
      <c r="AL357" s="65"/>
      <c r="AM357" s="65"/>
      <c r="AN357" s="65"/>
      <c r="AO357" s="65"/>
      <c r="AP357" s="65"/>
      <c r="AQ357" s="65"/>
      <c r="AR357" s="65"/>
      <c r="AS357" s="65"/>
      <c r="AT357" s="65"/>
      <c r="AU357" s="65"/>
      <c r="AV357" s="65"/>
      <c r="AW357" s="65"/>
      <c r="AX357" s="65"/>
      <c r="AY357" s="65"/>
      <c r="AZ357" s="65"/>
      <c r="BA357" s="65"/>
      <c r="BB357" s="65"/>
      <c r="BC357" s="65"/>
      <c r="BD357" s="65"/>
      <c r="BE357" s="65"/>
      <c r="BF357" s="65"/>
      <c r="BG357" s="65"/>
      <c r="BH357" s="65"/>
      <c r="BI357" s="65"/>
      <c r="BJ357" s="65"/>
      <c r="BK357" s="65"/>
      <c r="BL357" s="65"/>
      <c r="BM357" s="65"/>
      <c r="BN357" s="65"/>
      <c r="BO357" s="65"/>
      <c r="BP357" s="65"/>
      <c r="BQ357" s="65"/>
      <c r="BR357" s="65"/>
      <c r="BS357" s="65"/>
      <c r="BT357" s="65"/>
      <c r="BU357" s="65"/>
      <c r="BV357" s="65"/>
      <c r="BW357" s="65"/>
      <c r="BX357" s="65"/>
      <c r="BY357" s="65"/>
      <c r="BZ357" s="65"/>
      <c r="CA357" s="65"/>
      <c r="CB357" s="65"/>
      <c r="CC357" s="65"/>
      <c r="CD357" s="65"/>
      <c r="CE357" s="65"/>
      <c r="CF357" s="65"/>
      <c r="CG357" s="65"/>
      <c r="CH357" s="65"/>
      <c r="CI357" s="65"/>
      <c r="CJ357" s="65"/>
      <c r="CK357" s="65"/>
      <c r="CL357" s="65"/>
      <c r="CM357" s="65"/>
      <c r="CN357" s="65"/>
      <c r="CO357" s="65"/>
      <c r="CP357" s="65"/>
      <c r="CQ357" s="65"/>
      <c r="CR357" s="65"/>
      <c r="CS357" s="65"/>
      <c r="CT357" s="65"/>
      <c r="CU357" s="65"/>
      <c r="CV357" s="65"/>
      <c r="CW357" s="65"/>
      <c r="CX357" s="65"/>
      <c r="CY357" s="65"/>
      <c r="CZ357" s="65"/>
      <c r="DA357" s="65"/>
      <c r="DB357" s="65"/>
      <c r="DC357" s="65"/>
      <c r="DD357" s="65"/>
      <c r="DE357" s="65"/>
      <c r="DF357" s="65"/>
      <c r="DG357" s="65"/>
      <c r="DH357" s="65"/>
      <c r="DI357" s="65"/>
      <c r="DJ357" s="65"/>
      <c r="DK357" s="65"/>
      <c r="DL357" s="65"/>
      <c r="DM357" s="65"/>
      <c r="DN357" s="65"/>
      <c r="DO357" s="65"/>
      <c r="DP357" s="65"/>
      <c r="DQ357" s="65"/>
      <c r="DR357" s="65"/>
      <c r="DS357" s="65"/>
      <c r="DT357" s="65"/>
      <c r="DU357" s="65"/>
      <c r="DV357" s="65"/>
      <c r="DW357" s="65"/>
      <c r="DX357" s="65"/>
      <c r="DY357" s="65"/>
      <c r="DZ357" s="65"/>
      <c r="EA357" s="65"/>
      <c r="EB357" s="65"/>
      <c r="EC357" s="65"/>
      <c r="ED357" s="65"/>
      <c r="EE357" s="65"/>
      <c r="EF357" s="65"/>
      <c r="EG357" s="65"/>
      <c r="EH357" s="65"/>
      <c r="EI357" s="65"/>
      <c r="EJ357" s="65"/>
      <c r="EK357" s="65"/>
      <c r="EL357" s="65"/>
      <c r="EM357" s="65"/>
      <c r="EN357" s="65"/>
      <c r="EO357" s="65"/>
      <c r="EP357" s="65"/>
      <c r="EQ357" s="65"/>
      <c r="ER357" s="65"/>
      <c r="ES357" s="65"/>
      <c r="ET357" s="65"/>
      <c r="EU357" s="65"/>
      <c r="EV357" s="65"/>
      <c r="EW357" s="65"/>
      <c r="EX357" s="65"/>
      <c r="EY357" s="65"/>
      <c r="EZ357" s="65"/>
      <c r="FA357" s="65"/>
      <c r="FB357" s="65"/>
      <c r="FC357" s="65"/>
      <c r="FD357" s="65"/>
      <c r="FE357" s="65"/>
      <c r="FF357" s="65"/>
      <c r="FG357" s="65"/>
      <c r="FH357" s="65"/>
      <c r="FI357" s="65"/>
      <c r="FJ357" s="65"/>
      <c r="FK357" s="65"/>
      <c r="FL357" s="65"/>
      <c r="FM357" s="65"/>
      <c r="FN357" s="65"/>
      <c r="FO357" s="65"/>
      <c r="FP357" s="65"/>
      <c r="FQ357" s="65"/>
      <c r="FR357" s="65"/>
      <c r="FS357" s="65"/>
      <c r="FT357" s="65"/>
      <c r="FU357" s="65"/>
      <c r="FV357" s="65"/>
      <c r="FW357" s="65"/>
      <c r="FX357" s="65"/>
      <c r="FY357" s="65"/>
      <c r="FZ357" s="65"/>
      <c r="GA357" s="65"/>
      <c r="GB357" s="65"/>
      <c r="GC357" s="65"/>
      <c r="GD357" s="65"/>
      <c r="GE357" s="65"/>
      <c r="GF357" s="65"/>
      <c r="GG357" s="65"/>
      <c r="GH357" s="65"/>
      <c r="GI357" s="65"/>
      <c r="GJ357" s="65"/>
      <c r="GK357" s="65"/>
      <c r="GL357" s="65"/>
      <c r="GM357" s="65"/>
      <c r="GN357" s="65"/>
      <c r="GO357" s="65"/>
      <c r="GP357" s="65"/>
      <c r="GQ357" s="65"/>
      <c r="GR357" s="65"/>
      <c r="GS357" s="65"/>
      <c r="GT357" s="65"/>
      <c r="GU357" s="65"/>
      <c r="GV357" s="65"/>
      <c r="GW357" s="65"/>
      <c r="GX357" s="65"/>
      <c r="GY357" s="65"/>
      <c r="GZ357" s="65"/>
      <c r="HA357" s="65"/>
      <c r="HB357" s="65"/>
      <c r="HC357" s="65"/>
      <c r="HD357" s="65"/>
      <c r="HE357" s="65"/>
      <c r="HF357" s="65"/>
      <c r="HG357" s="65"/>
      <c r="HH357" s="65"/>
      <c r="HI357" s="65"/>
      <c r="HJ357" s="65"/>
      <c r="HK357" s="65"/>
      <c r="HL357" s="65"/>
      <c r="HM357" s="65"/>
      <c r="HN357" s="65"/>
      <c r="HO357" s="65"/>
      <c r="HP357" s="65"/>
      <c r="HQ357" s="65"/>
      <c r="HR357" s="65"/>
      <c r="HS357" s="65"/>
      <c r="HT357" s="65"/>
      <c r="HU357" s="65"/>
      <c r="HV357" s="65"/>
      <c r="HW357" s="65"/>
      <c r="HX357" s="65"/>
      <c r="HY357" s="65"/>
      <c r="HZ357" s="65"/>
      <c r="IA357" s="65"/>
      <c r="IB357" s="65"/>
      <c r="IC357" s="65"/>
    </row>
    <row r="358" spans="2:237" s="62" customFormat="1" ht="12">
      <c r="B358" s="63"/>
      <c r="C358" s="64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  <c r="AA358" s="65"/>
      <c r="AB358" s="65"/>
      <c r="AC358" s="65"/>
      <c r="AD358" s="65"/>
      <c r="AE358" s="65"/>
      <c r="AF358" s="65"/>
      <c r="AG358" s="65"/>
      <c r="AH358" s="65"/>
      <c r="AI358" s="65"/>
      <c r="AJ358" s="65"/>
      <c r="AK358" s="65"/>
      <c r="AL358" s="65"/>
      <c r="AM358" s="65"/>
      <c r="AN358" s="65"/>
      <c r="AO358" s="65"/>
      <c r="AP358" s="65"/>
      <c r="AQ358" s="65"/>
      <c r="AR358" s="65"/>
      <c r="AS358" s="65"/>
      <c r="AT358" s="65"/>
      <c r="AU358" s="65"/>
      <c r="AV358" s="65"/>
      <c r="AW358" s="65"/>
      <c r="AX358" s="65"/>
      <c r="AY358" s="65"/>
      <c r="AZ358" s="65"/>
      <c r="BA358" s="65"/>
      <c r="BB358" s="65"/>
      <c r="BC358" s="65"/>
      <c r="BD358" s="65"/>
      <c r="BE358" s="65"/>
      <c r="BF358" s="65"/>
      <c r="BG358" s="65"/>
      <c r="BH358" s="65"/>
      <c r="BI358" s="65"/>
      <c r="BJ358" s="65"/>
      <c r="BK358" s="65"/>
      <c r="BL358" s="65"/>
      <c r="BM358" s="65"/>
      <c r="BN358" s="65"/>
      <c r="BO358" s="65"/>
      <c r="BP358" s="65"/>
      <c r="BQ358" s="65"/>
      <c r="BR358" s="65"/>
      <c r="BS358" s="65"/>
      <c r="BT358" s="65"/>
      <c r="BU358" s="65"/>
      <c r="BV358" s="65"/>
      <c r="BW358" s="65"/>
      <c r="BX358" s="65"/>
      <c r="BY358" s="65"/>
      <c r="BZ358" s="65"/>
      <c r="CA358" s="65"/>
      <c r="CB358" s="65"/>
      <c r="CC358" s="65"/>
      <c r="CD358" s="65"/>
      <c r="CE358" s="65"/>
      <c r="CF358" s="65"/>
      <c r="CG358" s="65"/>
      <c r="CH358" s="65"/>
      <c r="CI358" s="65"/>
      <c r="CJ358" s="65"/>
      <c r="CK358" s="65"/>
      <c r="CL358" s="65"/>
      <c r="CM358" s="65"/>
      <c r="CN358" s="65"/>
      <c r="CO358" s="65"/>
      <c r="CP358" s="65"/>
      <c r="CQ358" s="65"/>
      <c r="CR358" s="65"/>
      <c r="CS358" s="65"/>
      <c r="CT358" s="65"/>
      <c r="CU358" s="65"/>
      <c r="CV358" s="65"/>
      <c r="CW358" s="65"/>
      <c r="CX358" s="65"/>
      <c r="CY358" s="65"/>
      <c r="CZ358" s="65"/>
      <c r="DA358" s="65"/>
      <c r="DB358" s="65"/>
      <c r="DC358" s="65"/>
      <c r="DD358" s="65"/>
      <c r="DE358" s="65"/>
      <c r="DF358" s="65"/>
      <c r="DG358" s="65"/>
      <c r="DH358" s="65"/>
      <c r="DI358" s="65"/>
      <c r="DJ358" s="65"/>
      <c r="DK358" s="65"/>
      <c r="DL358" s="65"/>
      <c r="DM358" s="65"/>
      <c r="DN358" s="65"/>
      <c r="DO358" s="65"/>
      <c r="DP358" s="65"/>
      <c r="DQ358" s="65"/>
      <c r="DR358" s="65"/>
      <c r="DS358" s="65"/>
      <c r="DT358" s="65"/>
      <c r="DU358" s="65"/>
      <c r="DV358" s="65"/>
      <c r="DW358" s="65"/>
      <c r="DX358" s="65"/>
      <c r="DY358" s="65"/>
      <c r="DZ358" s="65"/>
      <c r="EA358" s="65"/>
      <c r="EB358" s="65"/>
      <c r="EC358" s="65"/>
      <c r="ED358" s="65"/>
      <c r="EE358" s="65"/>
      <c r="EF358" s="65"/>
      <c r="EG358" s="65"/>
      <c r="EH358" s="65"/>
      <c r="EI358" s="65"/>
      <c r="EJ358" s="65"/>
      <c r="EK358" s="65"/>
      <c r="EL358" s="65"/>
      <c r="EM358" s="65"/>
      <c r="EN358" s="65"/>
      <c r="EO358" s="65"/>
      <c r="EP358" s="65"/>
      <c r="EQ358" s="65"/>
      <c r="ER358" s="65"/>
      <c r="ES358" s="65"/>
      <c r="ET358" s="65"/>
      <c r="EU358" s="65"/>
      <c r="EV358" s="65"/>
      <c r="EW358" s="65"/>
      <c r="EX358" s="65"/>
      <c r="EY358" s="65"/>
      <c r="EZ358" s="65"/>
      <c r="FA358" s="65"/>
      <c r="FB358" s="65"/>
      <c r="FC358" s="65"/>
      <c r="FD358" s="65"/>
      <c r="FE358" s="65"/>
      <c r="FF358" s="65"/>
      <c r="FG358" s="65"/>
      <c r="FH358" s="65"/>
      <c r="FI358" s="65"/>
      <c r="FJ358" s="65"/>
      <c r="FK358" s="65"/>
      <c r="FL358" s="65"/>
      <c r="FM358" s="65"/>
      <c r="FN358" s="65"/>
      <c r="FO358" s="65"/>
      <c r="FP358" s="65"/>
      <c r="FQ358" s="65"/>
      <c r="FR358" s="65"/>
      <c r="FS358" s="65"/>
      <c r="FT358" s="65"/>
      <c r="FU358" s="65"/>
      <c r="FV358" s="65"/>
      <c r="FW358" s="65"/>
      <c r="FX358" s="65"/>
      <c r="FY358" s="65"/>
      <c r="FZ358" s="65"/>
      <c r="GA358" s="65"/>
      <c r="GB358" s="65"/>
      <c r="GC358" s="65"/>
      <c r="GD358" s="65"/>
      <c r="GE358" s="65"/>
      <c r="GF358" s="65"/>
      <c r="GG358" s="65"/>
      <c r="GH358" s="65"/>
      <c r="GI358" s="65"/>
      <c r="GJ358" s="65"/>
      <c r="GK358" s="65"/>
      <c r="GL358" s="65"/>
      <c r="GM358" s="65"/>
      <c r="GN358" s="65"/>
      <c r="GO358" s="65"/>
      <c r="GP358" s="65"/>
      <c r="GQ358" s="65"/>
      <c r="GR358" s="65"/>
      <c r="GS358" s="65"/>
      <c r="GT358" s="65"/>
      <c r="GU358" s="65"/>
      <c r="GV358" s="65"/>
      <c r="GW358" s="65"/>
      <c r="GX358" s="65"/>
      <c r="GY358" s="65"/>
      <c r="GZ358" s="65"/>
      <c r="HA358" s="65"/>
      <c r="HB358" s="65"/>
      <c r="HC358" s="65"/>
      <c r="HD358" s="65"/>
      <c r="HE358" s="65"/>
      <c r="HF358" s="65"/>
      <c r="HG358" s="65"/>
      <c r="HH358" s="65"/>
      <c r="HI358" s="65"/>
      <c r="HJ358" s="65"/>
      <c r="HK358" s="65"/>
      <c r="HL358" s="65"/>
      <c r="HM358" s="65"/>
      <c r="HN358" s="65"/>
      <c r="HO358" s="65"/>
      <c r="HP358" s="65"/>
      <c r="HQ358" s="65"/>
      <c r="HR358" s="65"/>
      <c r="HS358" s="65"/>
      <c r="HT358" s="65"/>
      <c r="HU358" s="65"/>
      <c r="HV358" s="65"/>
      <c r="HW358" s="65"/>
      <c r="HX358" s="65"/>
      <c r="HY358" s="65"/>
      <c r="HZ358" s="65"/>
      <c r="IA358" s="65"/>
      <c r="IB358" s="65"/>
      <c r="IC358" s="65"/>
    </row>
    <row r="359" spans="2:237" s="62" customFormat="1" ht="12">
      <c r="B359" s="63"/>
      <c r="C359" s="64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  <c r="AA359" s="65"/>
      <c r="AB359" s="65"/>
      <c r="AC359" s="65"/>
      <c r="AD359" s="65"/>
      <c r="AE359" s="65"/>
      <c r="AF359" s="65"/>
      <c r="AG359" s="65"/>
      <c r="AH359" s="65"/>
      <c r="AI359" s="65"/>
      <c r="AJ359" s="65"/>
      <c r="AK359" s="65"/>
      <c r="AL359" s="65"/>
      <c r="AM359" s="65"/>
      <c r="AN359" s="65"/>
      <c r="AO359" s="65"/>
      <c r="AP359" s="65"/>
      <c r="AQ359" s="65"/>
      <c r="AR359" s="65"/>
      <c r="AS359" s="65"/>
      <c r="AT359" s="65"/>
      <c r="AU359" s="65"/>
      <c r="AV359" s="65"/>
      <c r="AW359" s="65"/>
      <c r="AX359" s="65"/>
      <c r="AY359" s="65"/>
      <c r="AZ359" s="65"/>
      <c r="BA359" s="65"/>
      <c r="BB359" s="65"/>
      <c r="BC359" s="65"/>
      <c r="BD359" s="65"/>
      <c r="BE359" s="65"/>
      <c r="BF359" s="65"/>
      <c r="BG359" s="65"/>
      <c r="BH359" s="65"/>
      <c r="BI359" s="65"/>
      <c r="BJ359" s="65"/>
      <c r="BK359" s="65"/>
      <c r="BL359" s="65"/>
      <c r="BM359" s="65"/>
      <c r="BN359" s="65"/>
      <c r="BO359" s="65"/>
      <c r="BP359" s="65"/>
      <c r="BQ359" s="65"/>
      <c r="BR359" s="65"/>
      <c r="BS359" s="65"/>
      <c r="BT359" s="65"/>
      <c r="BU359" s="65"/>
      <c r="BV359" s="65"/>
      <c r="BW359" s="65"/>
      <c r="BX359" s="65"/>
      <c r="BY359" s="65"/>
      <c r="BZ359" s="65"/>
      <c r="CA359" s="65"/>
      <c r="CB359" s="65"/>
      <c r="CC359" s="65"/>
      <c r="CD359" s="65"/>
      <c r="CE359" s="65"/>
      <c r="CF359" s="65"/>
      <c r="CG359" s="65"/>
      <c r="CH359" s="65"/>
      <c r="CI359" s="65"/>
      <c r="CJ359" s="65"/>
      <c r="CK359" s="65"/>
      <c r="CL359" s="65"/>
      <c r="CM359" s="65"/>
      <c r="CN359" s="65"/>
      <c r="CO359" s="65"/>
      <c r="CP359" s="65"/>
      <c r="CQ359" s="65"/>
      <c r="CR359" s="65"/>
      <c r="CS359" s="65"/>
      <c r="CT359" s="65"/>
      <c r="CU359" s="65"/>
      <c r="CV359" s="65"/>
      <c r="CW359" s="65"/>
      <c r="CX359" s="65"/>
      <c r="CY359" s="65"/>
      <c r="CZ359" s="65"/>
      <c r="DA359" s="65"/>
      <c r="DB359" s="65"/>
      <c r="DC359" s="65"/>
      <c r="DD359" s="65"/>
      <c r="DE359" s="65"/>
      <c r="DF359" s="65"/>
      <c r="DG359" s="65"/>
      <c r="DH359" s="65"/>
      <c r="DI359" s="65"/>
      <c r="DJ359" s="65"/>
      <c r="DK359" s="65"/>
      <c r="DL359" s="65"/>
      <c r="DM359" s="65"/>
      <c r="DN359" s="65"/>
      <c r="DO359" s="65"/>
      <c r="DP359" s="65"/>
      <c r="DQ359" s="65"/>
      <c r="DR359" s="65"/>
      <c r="DS359" s="65"/>
      <c r="DT359" s="65"/>
      <c r="DU359" s="65"/>
      <c r="DV359" s="65"/>
      <c r="DW359" s="65"/>
      <c r="DX359" s="65"/>
      <c r="DY359" s="65"/>
      <c r="DZ359" s="65"/>
      <c r="EA359" s="65"/>
      <c r="EB359" s="65"/>
      <c r="EC359" s="65"/>
      <c r="ED359" s="65"/>
      <c r="EE359" s="65"/>
      <c r="EF359" s="65"/>
      <c r="EG359" s="65"/>
      <c r="EH359" s="65"/>
      <c r="EI359" s="65"/>
      <c r="EJ359" s="65"/>
      <c r="EK359" s="65"/>
      <c r="EL359" s="65"/>
      <c r="EM359" s="65"/>
      <c r="EN359" s="65"/>
      <c r="EO359" s="65"/>
      <c r="EP359" s="65"/>
      <c r="EQ359" s="65"/>
      <c r="ER359" s="65"/>
      <c r="ES359" s="65"/>
      <c r="ET359" s="65"/>
      <c r="EU359" s="65"/>
      <c r="EV359" s="65"/>
      <c r="EW359" s="65"/>
      <c r="EX359" s="65"/>
      <c r="EY359" s="65"/>
      <c r="EZ359" s="65"/>
      <c r="FA359" s="65"/>
      <c r="FB359" s="65"/>
      <c r="FC359" s="65"/>
      <c r="FD359" s="65"/>
      <c r="FE359" s="65"/>
      <c r="FF359" s="65"/>
      <c r="FG359" s="65"/>
      <c r="FH359" s="65"/>
      <c r="FI359" s="65"/>
      <c r="FJ359" s="65"/>
      <c r="FK359" s="65"/>
      <c r="FL359" s="65"/>
      <c r="FM359" s="65"/>
      <c r="FN359" s="65"/>
      <c r="FO359" s="65"/>
      <c r="FP359" s="65"/>
      <c r="FQ359" s="65"/>
      <c r="FR359" s="65"/>
      <c r="FS359" s="65"/>
      <c r="FT359" s="65"/>
      <c r="FU359" s="65"/>
      <c r="FV359" s="65"/>
      <c r="FW359" s="65"/>
      <c r="FX359" s="65"/>
      <c r="FY359" s="65"/>
      <c r="FZ359" s="65"/>
      <c r="GA359" s="65"/>
      <c r="GB359" s="65"/>
      <c r="GC359" s="65"/>
      <c r="GD359" s="65"/>
      <c r="GE359" s="65"/>
      <c r="GF359" s="65"/>
      <c r="GG359" s="65"/>
      <c r="GH359" s="65"/>
      <c r="GI359" s="65"/>
      <c r="GJ359" s="65"/>
      <c r="GK359" s="65"/>
      <c r="GL359" s="65"/>
      <c r="GM359" s="65"/>
      <c r="GN359" s="65"/>
      <c r="GO359" s="65"/>
      <c r="GP359" s="65"/>
      <c r="GQ359" s="65"/>
      <c r="GR359" s="65"/>
      <c r="GS359" s="65"/>
      <c r="GT359" s="65"/>
      <c r="GU359" s="65"/>
      <c r="GV359" s="65"/>
      <c r="GW359" s="65"/>
      <c r="GX359" s="65"/>
      <c r="GY359" s="65"/>
      <c r="GZ359" s="65"/>
      <c r="HA359" s="65"/>
      <c r="HB359" s="65"/>
      <c r="HC359" s="65"/>
      <c r="HD359" s="65"/>
      <c r="HE359" s="65"/>
      <c r="HF359" s="65"/>
      <c r="HG359" s="65"/>
      <c r="HH359" s="65"/>
      <c r="HI359" s="65"/>
      <c r="HJ359" s="65"/>
      <c r="HK359" s="65"/>
      <c r="HL359" s="65"/>
      <c r="HM359" s="65"/>
      <c r="HN359" s="65"/>
      <c r="HO359" s="65"/>
      <c r="HP359" s="65"/>
      <c r="HQ359" s="65"/>
      <c r="HR359" s="65"/>
      <c r="HS359" s="65"/>
      <c r="HT359" s="65"/>
      <c r="HU359" s="65"/>
      <c r="HV359" s="65"/>
      <c r="HW359" s="65"/>
      <c r="HX359" s="65"/>
      <c r="HY359" s="65"/>
      <c r="HZ359" s="65"/>
      <c r="IA359" s="65"/>
      <c r="IB359" s="65"/>
      <c r="IC359" s="65"/>
    </row>
    <row r="360" spans="2:237" s="62" customFormat="1" ht="12">
      <c r="B360" s="63"/>
      <c r="C360" s="64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  <c r="AA360" s="65"/>
      <c r="AB360" s="65"/>
      <c r="AC360" s="65"/>
      <c r="AD360" s="65"/>
      <c r="AE360" s="65"/>
      <c r="AF360" s="65"/>
      <c r="AG360" s="65"/>
      <c r="AH360" s="65"/>
      <c r="AI360" s="65"/>
      <c r="AJ360" s="65"/>
      <c r="AK360" s="65"/>
      <c r="AL360" s="65"/>
      <c r="AM360" s="65"/>
      <c r="AN360" s="65"/>
      <c r="AO360" s="65"/>
      <c r="AP360" s="65"/>
      <c r="AQ360" s="65"/>
      <c r="AR360" s="65"/>
      <c r="AS360" s="65"/>
      <c r="AT360" s="65"/>
      <c r="AU360" s="65"/>
      <c r="AV360" s="65"/>
      <c r="AW360" s="65"/>
      <c r="AX360" s="65"/>
      <c r="AY360" s="65"/>
      <c r="AZ360" s="65"/>
      <c r="BA360" s="65"/>
      <c r="BB360" s="65"/>
      <c r="BC360" s="65"/>
      <c r="BD360" s="65"/>
      <c r="BE360" s="65"/>
      <c r="BF360" s="65"/>
      <c r="BG360" s="65"/>
      <c r="BH360" s="65"/>
      <c r="BI360" s="65"/>
      <c r="BJ360" s="65"/>
      <c r="BK360" s="65"/>
      <c r="BL360" s="65"/>
      <c r="BM360" s="65"/>
      <c r="BN360" s="65"/>
      <c r="BO360" s="65"/>
      <c r="BP360" s="65"/>
      <c r="BQ360" s="65"/>
      <c r="BR360" s="65"/>
      <c r="BS360" s="65"/>
      <c r="BT360" s="65"/>
      <c r="BU360" s="65"/>
      <c r="BV360" s="65"/>
      <c r="BW360" s="65"/>
      <c r="BX360" s="65"/>
      <c r="BY360" s="65"/>
      <c r="BZ360" s="65"/>
      <c r="CA360" s="65"/>
      <c r="CB360" s="65"/>
      <c r="CC360" s="65"/>
      <c r="CD360" s="65"/>
      <c r="CE360" s="65"/>
      <c r="CF360" s="65"/>
      <c r="CG360" s="65"/>
      <c r="CH360" s="65"/>
      <c r="CI360" s="65"/>
      <c r="CJ360" s="65"/>
      <c r="CK360" s="65"/>
      <c r="CL360" s="65"/>
      <c r="CM360" s="65"/>
      <c r="CN360" s="65"/>
      <c r="CO360" s="65"/>
      <c r="CP360" s="65"/>
      <c r="CQ360" s="65"/>
      <c r="CR360" s="65"/>
      <c r="CS360" s="65"/>
      <c r="CT360" s="65"/>
      <c r="CU360" s="65"/>
      <c r="CV360" s="65"/>
      <c r="CW360" s="65"/>
      <c r="CX360" s="65"/>
      <c r="CY360" s="65"/>
      <c r="CZ360" s="65"/>
      <c r="DA360" s="65"/>
      <c r="DB360" s="65"/>
      <c r="DC360" s="65"/>
      <c r="DD360" s="65"/>
      <c r="DE360" s="65"/>
      <c r="DF360" s="65"/>
      <c r="DG360" s="65"/>
      <c r="DH360" s="65"/>
      <c r="DI360" s="65"/>
      <c r="DJ360" s="65"/>
      <c r="DK360" s="65"/>
      <c r="DL360" s="65"/>
      <c r="DM360" s="65"/>
      <c r="DN360" s="65"/>
      <c r="DO360" s="65"/>
      <c r="DP360" s="65"/>
      <c r="DQ360" s="65"/>
      <c r="DR360" s="65"/>
      <c r="DS360" s="65"/>
      <c r="DT360" s="65"/>
      <c r="DU360" s="65"/>
      <c r="DV360" s="65"/>
      <c r="DW360" s="65"/>
      <c r="DX360" s="65"/>
      <c r="DY360" s="65"/>
      <c r="DZ360" s="65"/>
      <c r="EA360" s="65"/>
      <c r="EB360" s="65"/>
      <c r="EC360" s="65"/>
      <c r="ED360" s="65"/>
      <c r="EE360" s="65"/>
      <c r="EF360" s="65"/>
      <c r="EG360" s="65"/>
      <c r="EH360" s="65"/>
      <c r="EI360" s="65"/>
      <c r="EJ360" s="65"/>
      <c r="EK360" s="65"/>
      <c r="EL360" s="65"/>
      <c r="EM360" s="65"/>
      <c r="EN360" s="65"/>
      <c r="EO360" s="65"/>
      <c r="EP360" s="65"/>
      <c r="EQ360" s="65"/>
      <c r="ER360" s="65"/>
      <c r="ES360" s="65"/>
      <c r="ET360" s="65"/>
      <c r="EU360" s="65"/>
      <c r="EV360" s="65"/>
      <c r="EW360" s="65"/>
      <c r="EX360" s="65"/>
      <c r="EY360" s="65"/>
      <c r="EZ360" s="65"/>
      <c r="FA360" s="65"/>
      <c r="FB360" s="65"/>
      <c r="FC360" s="65"/>
      <c r="FD360" s="65"/>
      <c r="FE360" s="65"/>
      <c r="FF360" s="65"/>
      <c r="FG360" s="65"/>
      <c r="FH360" s="65"/>
      <c r="FI360" s="65"/>
      <c r="FJ360" s="65"/>
      <c r="FK360" s="65"/>
      <c r="FL360" s="65"/>
      <c r="FM360" s="65"/>
      <c r="FN360" s="65"/>
      <c r="FO360" s="65"/>
      <c r="FP360" s="65"/>
      <c r="FQ360" s="65"/>
      <c r="FR360" s="65"/>
      <c r="FS360" s="65"/>
      <c r="FT360" s="65"/>
      <c r="FU360" s="65"/>
      <c r="FV360" s="65"/>
      <c r="FW360" s="65"/>
      <c r="FX360" s="65"/>
      <c r="FY360" s="65"/>
      <c r="FZ360" s="65"/>
      <c r="GA360" s="65"/>
      <c r="GB360" s="65"/>
      <c r="GC360" s="65"/>
      <c r="GD360" s="65"/>
      <c r="GE360" s="65"/>
      <c r="GF360" s="65"/>
      <c r="GG360" s="65"/>
      <c r="GH360" s="65"/>
      <c r="GI360" s="65"/>
      <c r="GJ360" s="65"/>
      <c r="GK360" s="65"/>
      <c r="GL360" s="65"/>
      <c r="GM360" s="65"/>
      <c r="GN360" s="65"/>
      <c r="GO360" s="65"/>
      <c r="GP360" s="65"/>
      <c r="GQ360" s="65"/>
      <c r="GR360" s="65"/>
      <c r="GS360" s="65"/>
      <c r="GT360" s="65"/>
      <c r="GU360" s="65"/>
      <c r="GV360" s="65"/>
      <c r="GW360" s="65"/>
      <c r="GX360" s="65"/>
      <c r="GY360" s="65"/>
      <c r="GZ360" s="65"/>
      <c r="HA360" s="65"/>
      <c r="HB360" s="65"/>
      <c r="HC360" s="65"/>
      <c r="HD360" s="65"/>
      <c r="HE360" s="65"/>
      <c r="HF360" s="65"/>
      <c r="HG360" s="65"/>
      <c r="HH360" s="65"/>
      <c r="HI360" s="65"/>
      <c r="HJ360" s="65"/>
      <c r="HK360" s="65"/>
      <c r="HL360" s="65"/>
      <c r="HM360" s="65"/>
      <c r="HN360" s="65"/>
      <c r="HO360" s="65"/>
      <c r="HP360" s="65"/>
      <c r="HQ360" s="65"/>
      <c r="HR360" s="65"/>
      <c r="HS360" s="65"/>
      <c r="HT360" s="65"/>
      <c r="HU360" s="65"/>
      <c r="HV360" s="65"/>
      <c r="HW360" s="65"/>
      <c r="HX360" s="65"/>
      <c r="HY360" s="65"/>
      <c r="HZ360" s="65"/>
      <c r="IA360" s="65"/>
      <c r="IB360" s="65"/>
      <c r="IC360" s="65"/>
    </row>
    <row r="361" spans="2:237" s="62" customFormat="1" ht="12">
      <c r="B361" s="63"/>
      <c r="C361" s="64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  <c r="AA361" s="65"/>
      <c r="AB361" s="65"/>
      <c r="AC361" s="65"/>
      <c r="AD361" s="65"/>
      <c r="AE361" s="65"/>
      <c r="AF361" s="65"/>
      <c r="AG361" s="65"/>
      <c r="AH361" s="65"/>
      <c r="AI361" s="65"/>
      <c r="AJ361" s="65"/>
      <c r="AK361" s="65"/>
      <c r="AL361" s="65"/>
      <c r="AM361" s="65"/>
      <c r="AN361" s="65"/>
      <c r="AO361" s="65"/>
      <c r="AP361" s="65"/>
      <c r="AQ361" s="65"/>
      <c r="AR361" s="65"/>
      <c r="AS361" s="65"/>
      <c r="AT361" s="65"/>
      <c r="AU361" s="65"/>
      <c r="AV361" s="65"/>
      <c r="AW361" s="65"/>
      <c r="AX361" s="65"/>
      <c r="AY361" s="65"/>
      <c r="AZ361" s="65"/>
      <c r="BA361" s="65"/>
      <c r="BB361" s="65"/>
      <c r="BC361" s="65"/>
      <c r="BD361" s="65"/>
      <c r="BE361" s="65"/>
      <c r="BF361" s="65"/>
      <c r="BG361" s="65"/>
      <c r="BH361" s="65"/>
      <c r="BI361" s="65"/>
      <c r="BJ361" s="65"/>
      <c r="BK361" s="65"/>
      <c r="BL361" s="65"/>
      <c r="BM361" s="65"/>
      <c r="BN361" s="65"/>
      <c r="BO361" s="65"/>
      <c r="BP361" s="65"/>
      <c r="BQ361" s="65"/>
      <c r="BR361" s="65"/>
      <c r="BS361" s="65"/>
      <c r="BT361" s="65"/>
      <c r="BU361" s="65"/>
      <c r="BV361" s="65"/>
      <c r="BW361" s="65"/>
      <c r="BX361" s="65"/>
      <c r="BY361" s="65"/>
      <c r="BZ361" s="65"/>
      <c r="CA361" s="65"/>
      <c r="CB361" s="65"/>
      <c r="CC361" s="65"/>
      <c r="CD361" s="65"/>
      <c r="CE361" s="65"/>
      <c r="CF361" s="65"/>
      <c r="CG361" s="65"/>
      <c r="CH361" s="65"/>
      <c r="CI361" s="65"/>
      <c r="CJ361" s="65"/>
      <c r="CK361" s="65"/>
      <c r="CL361" s="65"/>
      <c r="CM361" s="65"/>
      <c r="CN361" s="65"/>
      <c r="CO361" s="65"/>
      <c r="CP361" s="65"/>
      <c r="CQ361" s="65"/>
      <c r="CR361" s="65"/>
      <c r="CS361" s="65"/>
      <c r="CT361" s="65"/>
      <c r="CU361" s="65"/>
      <c r="CV361" s="65"/>
      <c r="CW361" s="65"/>
      <c r="CX361" s="65"/>
      <c r="CY361" s="65"/>
      <c r="CZ361" s="65"/>
      <c r="DA361" s="65"/>
      <c r="DB361" s="65"/>
      <c r="DC361" s="65"/>
      <c r="DD361" s="65"/>
      <c r="DE361" s="65"/>
      <c r="DF361" s="65"/>
      <c r="DG361" s="65"/>
      <c r="DH361" s="65"/>
      <c r="DI361" s="65"/>
      <c r="DJ361" s="65"/>
      <c r="DK361" s="65"/>
      <c r="DL361" s="65"/>
      <c r="DM361" s="65"/>
      <c r="DN361" s="65"/>
      <c r="DO361" s="65"/>
      <c r="DP361" s="65"/>
      <c r="DQ361" s="65"/>
      <c r="DR361" s="65"/>
      <c r="DS361" s="65"/>
      <c r="DT361" s="65"/>
      <c r="DU361" s="65"/>
      <c r="DV361" s="65"/>
      <c r="DW361" s="65"/>
      <c r="DX361" s="65"/>
      <c r="DY361" s="65"/>
      <c r="DZ361" s="65"/>
      <c r="EA361" s="65"/>
      <c r="EB361" s="65"/>
      <c r="EC361" s="65"/>
      <c r="ED361" s="65"/>
      <c r="EE361" s="65"/>
      <c r="EF361" s="65"/>
      <c r="EG361" s="65"/>
      <c r="EH361" s="65"/>
      <c r="EI361" s="65"/>
      <c r="EJ361" s="65"/>
      <c r="EK361" s="65"/>
      <c r="EL361" s="65"/>
      <c r="EM361" s="65"/>
      <c r="EN361" s="65"/>
      <c r="EO361" s="65"/>
      <c r="EP361" s="65"/>
      <c r="EQ361" s="65"/>
      <c r="ER361" s="65"/>
      <c r="ES361" s="65"/>
      <c r="ET361" s="65"/>
      <c r="EU361" s="65"/>
      <c r="EV361" s="65"/>
      <c r="EW361" s="65"/>
      <c r="EX361" s="65"/>
      <c r="EY361" s="65"/>
      <c r="EZ361" s="65"/>
      <c r="FA361" s="65"/>
      <c r="FB361" s="65"/>
      <c r="FC361" s="65"/>
      <c r="FD361" s="65"/>
      <c r="FE361" s="65"/>
      <c r="FF361" s="65"/>
      <c r="FG361" s="65"/>
      <c r="FH361" s="65"/>
      <c r="FI361" s="65"/>
      <c r="FJ361" s="65"/>
      <c r="FK361" s="65"/>
      <c r="FL361" s="65"/>
      <c r="FM361" s="65"/>
      <c r="FN361" s="65"/>
      <c r="FO361" s="65"/>
      <c r="FP361" s="65"/>
      <c r="FQ361" s="65"/>
      <c r="FR361" s="65"/>
      <c r="FS361" s="65"/>
      <c r="FT361" s="65"/>
      <c r="FU361" s="65"/>
      <c r="FV361" s="65"/>
      <c r="FW361" s="65"/>
      <c r="FX361" s="65"/>
      <c r="FY361" s="65"/>
      <c r="FZ361" s="65"/>
      <c r="GA361" s="65"/>
      <c r="GB361" s="65"/>
      <c r="GC361" s="65"/>
      <c r="GD361" s="65"/>
      <c r="GE361" s="65"/>
      <c r="GF361" s="65"/>
      <c r="GG361" s="65"/>
      <c r="GH361" s="65"/>
      <c r="GI361" s="65"/>
      <c r="GJ361" s="65"/>
      <c r="GK361" s="65"/>
      <c r="GL361" s="65"/>
      <c r="GM361" s="65"/>
      <c r="GN361" s="65"/>
      <c r="GO361" s="65"/>
      <c r="GP361" s="65"/>
      <c r="GQ361" s="65"/>
      <c r="GR361" s="65"/>
      <c r="GS361" s="65"/>
      <c r="GT361" s="65"/>
      <c r="GU361" s="65"/>
      <c r="GV361" s="65"/>
      <c r="GW361" s="65"/>
      <c r="GX361" s="65"/>
      <c r="GY361" s="65"/>
      <c r="GZ361" s="65"/>
      <c r="HA361" s="65"/>
      <c r="HB361" s="65"/>
      <c r="HC361" s="65"/>
      <c r="HD361" s="65"/>
      <c r="HE361" s="65"/>
      <c r="HF361" s="65"/>
      <c r="HG361" s="65"/>
      <c r="HH361" s="65"/>
      <c r="HI361" s="65"/>
      <c r="HJ361" s="65"/>
      <c r="HK361" s="65"/>
      <c r="HL361" s="65"/>
      <c r="HM361" s="65"/>
      <c r="HN361" s="65"/>
      <c r="HO361" s="65"/>
      <c r="HP361" s="65"/>
      <c r="HQ361" s="65"/>
      <c r="HR361" s="65"/>
      <c r="HS361" s="65"/>
      <c r="HT361" s="65"/>
      <c r="HU361" s="65"/>
      <c r="HV361" s="65"/>
      <c r="HW361" s="65"/>
      <c r="HX361" s="65"/>
      <c r="HY361" s="65"/>
      <c r="HZ361" s="65"/>
      <c r="IA361" s="65"/>
      <c r="IB361" s="65"/>
      <c r="IC361" s="65"/>
    </row>
    <row r="362" spans="2:237" s="62" customFormat="1" ht="12">
      <c r="B362" s="63"/>
      <c r="C362" s="64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  <c r="AA362" s="65"/>
      <c r="AB362" s="65"/>
      <c r="AC362" s="65"/>
      <c r="AD362" s="65"/>
      <c r="AE362" s="65"/>
      <c r="AF362" s="65"/>
      <c r="AG362" s="65"/>
      <c r="AH362" s="65"/>
      <c r="AI362" s="65"/>
      <c r="AJ362" s="65"/>
      <c r="AK362" s="65"/>
      <c r="AL362" s="65"/>
      <c r="AM362" s="65"/>
      <c r="AN362" s="65"/>
      <c r="AO362" s="65"/>
      <c r="AP362" s="65"/>
      <c r="AQ362" s="65"/>
      <c r="AR362" s="65"/>
      <c r="AS362" s="65"/>
      <c r="AT362" s="65"/>
      <c r="AU362" s="65"/>
      <c r="AV362" s="65"/>
      <c r="AW362" s="65"/>
      <c r="AX362" s="65"/>
      <c r="AY362" s="65"/>
      <c r="AZ362" s="65"/>
      <c r="BA362" s="65"/>
      <c r="BB362" s="65"/>
      <c r="BC362" s="65"/>
      <c r="BD362" s="65"/>
      <c r="BE362" s="65"/>
      <c r="BF362" s="65"/>
      <c r="BG362" s="65"/>
      <c r="BH362" s="65"/>
      <c r="BI362" s="65"/>
      <c r="BJ362" s="65"/>
      <c r="BK362" s="65"/>
      <c r="BL362" s="65"/>
      <c r="BM362" s="65"/>
      <c r="BN362" s="65"/>
      <c r="BO362" s="65"/>
      <c r="BP362" s="65"/>
      <c r="BQ362" s="65"/>
      <c r="BR362" s="65"/>
      <c r="BS362" s="65"/>
      <c r="BT362" s="65"/>
      <c r="BU362" s="65"/>
      <c r="BV362" s="65"/>
      <c r="BW362" s="65"/>
      <c r="BX362" s="65"/>
      <c r="BY362" s="65"/>
      <c r="BZ362" s="65"/>
      <c r="CA362" s="65"/>
      <c r="CB362" s="65"/>
      <c r="CC362" s="65"/>
      <c r="CD362" s="65"/>
      <c r="CE362" s="65"/>
      <c r="CF362" s="65"/>
      <c r="CG362" s="65"/>
      <c r="CH362" s="65"/>
      <c r="CI362" s="65"/>
      <c r="CJ362" s="65"/>
      <c r="CK362" s="65"/>
      <c r="CL362" s="65"/>
      <c r="CM362" s="65"/>
      <c r="CN362" s="65"/>
      <c r="CO362" s="65"/>
      <c r="CP362" s="65"/>
      <c r="CQ362" s="65"/>
      <c r="CR362" s="65"/>
      <c r="CS362" s="65"/>
      <c r="CT362" s="65"/>
      <c r="CU362" s="65"/>
      <c r="CV362" s="65"/>
      <c r="CW362" s="65"/>
      <c r="CX362" s="65"/>
      <c r="CY362" s="65"/>
      <c r="CZ362" s="65"/>
      <c r="DA362" s="65"/>
      <c r="DB362" s="65"/>
      <c r="DC362" s="65"/>
      <c r="DD362" s="65"/>
      <c r="DE362" s="65"/>
      <c r="DF362" s="65"/>
      <c r="DG362" s="65"/>
      <c r="DH362" s="65"/>
      <c r="DI362" s="65"/>
      <c r="DJ362" s="65"/>
      <c r="DK362" s="65"/>
      <c r="DL362" s="65"/>
      <c r="DM362" s="65"/>
      <c r="DN362" s="65"/>
      <c r="DO362" s="65"/>
      <c r="DP362" s="65"/>
      <c r="DQ362" s="65"/>
      <c r="DR362" s="65"/>
      <c r="DS362" s="65"/>
      <c r="DT362" s="65"/>
      <c r="DU362" s="65"/>
      <c r="DV362" s="65"/>
      <c r="DW362" s="65"/>
      <c r="DX362" s="65"/>
      <c r="DY362" s="65"/>
      <c r="DZ362" s="65"/>
      <c r="EA362" s="65"/>
      <c r="EB362" s="65"/>
      <c r="EC362" s="65"/>
      <c r="ED362" s="65"/>
      <c r="EE362" s="65"/>
      <c r="EF362" s="65"/>
      <c r="EG362" s="65"/>
      <c r="EH362" s="65"/>
      <c r="EI362" s="65"/>
      <c r="EJ362" s="65"/>
      <c r="EK362" s="65"/>
      <c r="EL362" s="65"/>
      <c r="EM362" s="65"/>
      <c r="EN362" s="65"/>
      <c r="EO362" s="65"/>
      <c r="EP362" s="65"/>
      <c r="EQ362" s="65"/>
      <c r="ER362" s="65"/>
      <c r="ES362" s="65"/>
      <c r="ET362" s="65"/>
      <c r="EU362" s="65"/>
      <c r="EV362" s="65"/>
      <c r="EW362" s="65"/>
      <c r="EX362" s="65"/>
      <c r="EY362" s="65"/>
      <c r="EZ362" s="65"/>
      <c r="FA362" s="65"/>
      <c r="FB362" s="65"/>
      <c r="FC362" s="65"/>
      <c r="FD362" s="65"/>
      <c r="FE362" s="65"/>
      <c r="FF362" s="65"/>
      <c r="FG362" s="65"/>
      <c r="FH362" s="65"/>
      <c r="FI362" s="65"/>
      <c r="FJ362" s="65"/>
      <c r="FK362" s="65"/>
      <c r="FL362" s="65"/>
      <c r="FM362" s="65"/>
      <c r="FN362" s="65"/>
      <c r="FO362" s="65"/>
      <c r="FP362" s="65"/>
      <c r="FQ362" s="65"/>
      <c r="FR362" s="65"/>
      <c r="FS362" s="65"/>
      <c r="FT362" s="65"/>
      <c r="FU362" s="65"/>
      <c r="FV362" s="65"/>
      <c r="FW362" s="65"/>
      <c r="FX362" s="65"/>
      <c r="FY362" s="65"/>
      <c r="FZ362" s="65"/>
      <c r="GA362" s="65"/>
      <c r="GB362" s="65"/>
      <c r="GC362" s="65"/>
      <c r="GD362" s="65"/>
      <c r="GE362" s="65"/>
      <c r="GF362" s="65"/>
      <c r="GG362" s="65"/>
      <c r="GH362" s="65"/>
      <c r="GI362" s="65"/>
      <c r="GJ362" s="65"/>
      <c r="GK362" s="65"/>
      <c r="GL362" s="65"/>
      <c r="GM362" s="65"/>
      <c r="GN362" s="65"/>
      <c r="GO362" s="65"/>
      <c r="GP362" s="65"/>
      <c r="GQ362" s="65"/>
      <c r="GR362" s="65"/>
      <c r="GS362" s="65"/>
      <c r="GT362" s="65"/>
      <c r="GU362" s="65"/>
      <c r="GV362" s="65"/>
      <c r="GW362" s="65"/>
      <c r="GX362" s="65"/>
      <c r="GY362" s="65"/>
      <c r="GZ362" s="65"/>
      <c r="HA362" s="65"/>
      <c r="HB362" s="65"/>
      <c r="HC362" s="65"/>
      <c r="HD362" s="65"/>
      <c r="HE362" s="65"/>
      <c r="HF362" s="65"/>
      <c r="HG362" s="65"/>
      <c r="HH362" s="65"/>
      <c r="HI362" s="65"/>
      <c r="HJ362" s="65"/>
      <c r="HK362" s="65"/>
      <c r="HL362" s="65"/>
      <c r="HM362" s="65"/>
      <c r="HN362" s="65"/>
      <c r="HO362" s="65"/>
      <c r="HP362" s="65"/>
      <c r="HQ362" s="65"/>
      <c r="HR362" s="65"/>
      <c r="HS362" s="65"/>
      <c r="HT362" s="65"/>
      <c r="HU362" s="65"/>
      <c r="HV362" s="65"/>
      <c r="HW362" s="65"/>
      <c r="HX362" s="65"/>
      <c r="HY362" s="65"/>
      <c r="HZ362" s="65"/>
      <c r="IA362" s="65"/>
      <c r="IB362" s="65"/>
      <c r="IC362" s="65"/>
    </row>
    <row r="363" spans="2:237" s="62" customFormat="1" ht="12">
      <c r="B363" s="63"/>
      <c r="C363" s="64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  <c r="AA363" s="65"/>
      <c r="AB363" s="65"/>
      <c r="AC363" s="65"/>
      <c r="AD363" s="65"/>
      <c r="AE363" s="65"/>
      <c r="AF363" s="65"/>
      <c r="AG363" s="65"/>
      <c r="AH363" s="65"/>
      <c r="AI363" s="65"/>
      <c r="AJ363" s="65"/>
      <c r="AK363" s="65"/>
      <c r="AL363" s="65"/>
      <c r="AM363" s="65"/>
      <c r="AN363" s="65"/>
      <c r="AO363" s="65"/>
      <c r="AP363" s="65"/>
      <c r="AQ363" s="65"/>
      <c r="AR363" s="65"/>
      <c r="AS363" s="65"/>
      <c r="AT363" s="65"/>
      <c r="AU363" s="65"/>
      <c r="AV363" s="65"/>
      <c r="AW363" s="65"/>
      <c r="AX363" s="65"/>
      <c r="AY363" s="65"/>
      <c r="AZ363" s="65"/>
      <c r="BA363" s="65"/>
      <c r="BB363" s="65"/>
      <c r="BC363" s="65"/>
      <c r="BD363" s="65"/>
      <c r="BE363" s="65"/>
      <c r="BF363" s="65"/>
      <c r="BG363" s="65"/>
      <c r="BH363" s="65"/>
      <c r="BI363" s="65"/>
      <c r="BJ363" s="65"/>
      <c r="BK363" s="65"/>
      <c r="BL363" s="65"/>
      <c r="BM363" s="65"/>
      <c r="BN363" s="65"/>
      <c r="BO363" s="65"/>
      <c r="BP363" s="65"/>
      <c r="BQ363" s="65"/>
      <c r="BR363" s="65"/>
      <c r="BS363" s="65"/>
      <c r="BT363" s="65"/>
      <c r="BU363" s="65"/>
      <c r="BV363" s="65"/>
      <c r="BW363" s="65"/>
      <c r="BX363" s="65"/>
      <c r="BY363" s="65"/>
      <c r="BZ363" s="65"/>
      <c r="CA363" s="65"/>
      <c r="CB363" s="65"/>
      <c r="CC363" s="65"/>
      <c r="CD363" s="65"/>
      <c r="CE363" s="65"/>
      <c r="CF363" s="65"/>
      <c r="CG363" s="65"/>
      <c r="CH363" s="65"/>
      <c r="CI363" s="65"/>
      <c r="CJ363" s="65"/>
      <c r="CK363" s="65"/>
      <c r="CL363" s="65"/>
      <c r="CM363" s="65"/>
      <c r="CN363" s="65"/>
      <c r="CO363" s="65"/>
      <c r="CP363" s="65"/>
      <c r="CQ363" s="65"/>
      <c r="CR363" s="65"/>
      <c r="CS363" s="65"/>
      <c r="CT363" s="65"/>
      <c r="CU363" s="65"/>
      <c r="CV363" s="65"/>
      <c r="CW363" s="65"/>
      <c r="CX363" s="65"/>
      <c r="CY363" s="65"/>
      <c r="CZ363" s="65"/>
      <c r="DA363" s="65"/>
      <c r="DB363" s="65"/>
      <c r="DC363" s="65"/>
      <c r="DD363" s="65"/>
      <c r="DE363" s="65"/>
      <c r="DF363" s="65"/>
      <c r="DG363" s="65"/>
      <c r="DH363" s="65"/>
      <c r="DI363" s="65"/>
      <c r="DJ363" s="65"/>
      <c r="DK363" s="65"/>
      <c r="DL363" s="65"/>
      <c r="DM363" s="65"/>
      <c r="DN363" s="65"/>
      <c r="DO363" s="65"/>
      <c r="DP363" s="65"/>
      <c r="DQ363" s="65"/>
      <c r="DR363" s="65"/>
      <c r="DS363" s="65"/>
      <c r="DT363" s="65"/>
      <c r="DU363" s="65"/>
      <c r="DV363" s="65"/>
      <c r="DW363" s="65"/>
      <c r="DX363" s="65"/>
      <c r="DY363" s="65"/>
      <c r="DZ363" s="65"/>
      <c r="EA363" s="65"/>
      <c r="EB363" s="65"/>
      <c r="EC363" s="65"/>
      <c r="ED363" s="65"/>
      <c r="EE363" s="65"/>
      <c r="EF363" s="65"/>
      <c r="EG363" s="65"/>
      <c r="EH363" s="65"/>
      <c r="EI363" s="65"/>
      <c r="EJ363" s="65"/>
      <c r="EK363" s="65"/>
      <c r="EL363" s="65"/>
      <c r="EM363" s="65"/>
      <c r="EN363" s="65"/>
      <c r="EO363" s="65"/>
      <c r="EP363" s="65"/>
      <c r="EQ363" s="65"/>
      <c r="ER363" s="65"/>
      <c r="ES363" s="65"/>
      <c r="ET363" s="65"/>
      <c r="EU363" s="65"/>
      <c r="EV363" s="65"/>
      <c r="EW363" s="65"/>
      <c r="EX363" s="65"/>
      <c r="EY363" s="65"/>
      <c r="EZ363" s="65"/>
      <c r="FA363" s="65"/>
      <c r="FB363" s="65"/>
      <c r="FC363" s="65"/>
      <c r="FD363" s="65"/>
      <c r="FE363" s="65"/>
      <c r="FF363" s="65"/>
      <c r="FG363" s="65"/>
      <c r="FH363" s="65"/>
      <c r="FI363" s="65"/>
      <c r="FJ363" s="65"/>
      <c r="FK363" s="65"/>
      <c r="FL363" s="65"/>
      <c r="FM363" s="65"/>
      <c r="FN363" s="65"/>
      <c r="FO363" s="65"/>
      <c r="FP363" s="65"/>
      <c r="FQ363" s="65"/>
      <c r="FR363" s="65"/>
      <c r="FS363" s="65"/>
      <c r="FT363" s="65"/>
      <c r="FU363" s="65"/>
      <c r="FV363" s="65"/>
      <c r="FW363" s="65"/>
      <c r="FX363" s="65"/>
      <c r="FY363" s="65"/>
      <c r="FZ363" s="65"/>
      <c r="GA363" s="65"/>
      <c r="GB363" s="65"/>
      <c r="GC363" s="65"/>
      <c r="GD363" s="65"/>
      <c r="GE363" s="65"/>
      <c r="GF363" s="65"/>
      <c r="GG363" s="65"/>
      <c r="GH363" s="65"/>
      <c r="GI363" s="65"/>
      <c r="GJ363" s="65"/>
      <c r="GK363" s="65"/>
      <c r="GL363" s="65"/>
      <c r="GM363" s="65"/>
      <c r="GN363" s="65"/>
      <c r="GO363" s="65"/>
      <c r="GP363" s="65"/>
      <c r="GQ363" s="65"/>
      <c r="GR363" s="65"/>
      <c r="GS363" s="65"/>
      <c r="GT363" s="65"/>
      <c r="GU363" s="65"/>
      <c r="GV363" s="65"/>
      <c r="GW363" s="65"/>
      <c r="GX363" s="65"/>
      <c r="GY363" s="65"/>
      <c r="GZ363" s="65"/>
      <c r="HA363" s="65"/>
      <c r="HB363" s="65"/>
      <c r="HC363" s="65"/>
      <c r="HD363" s="65"/>
      <c r="HE363" s="65"/>
      <c r="HF363" s="65"/>
      <c r="HG363" s="65"/>
      <c r="HH363" s="65"/>
      <c r="HI363" s="65"/>
      <c r="HJ363" s="65"/>
      <c r="HK363" s="65"/>
      <c r="HL363" s="65"/>
      <c r="HM363" s="65"/>
      <c r="HN363" s="65"/>
      <c r="HO363" s="65"/>
      <c r="HP363" s="65"/>
      <c r="HQ363" s="65"/>
      <c r="HR363" s="65"/>
      <c r="HS363" s="65"/>
      <c r="HT363" s="65"/>
      <c r="HU363" s="65"/>
      <c r="HV363" s="65"/>
      <c r="HW363" s="65"/>
      <c r="HX363" s="65"/>
      <c r="HY363" s="65"/>
      <c r="HZ363" s="65"/>
      <c r="IA363" s="65"/>
      <c r="IB363" s="65"/>
      <c r="IC363" s="65"/>
    </row>
    <row r="364" spans="2:237" s="62" customFormat="1" ht="12">
      <c r="B364" s="63"/>
      <c r="C364" s="64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  <c r="AA364" s="65"/>
      <c r="AB364" s="65"/>
      <c r="AC364" s="65"/>
      <c r="AD364" s="65"/>
      <c r="AE364" s="65"/>
      <c r="AF364" s="65"/>
      <c r="AG364" s="65"/>
      <c r="AH364" s="65"/>
      <c r="AI364" s="65"/>
      <c r="AJ364" s="65"/>
      <c r="AK364" s="65"/>
      <c r="AL364" s="65"/>
      <c r="AM364" s="65"/>
      <c r="AN364" s="65"/>
      <c r="AO364" s="65"/>
      <c r="AP364" s="65"/>
      <c r="AQ364" s="65"/>
      <c r="AR364" s="65"/>
      <c r="AS364" s="65"/>
      <c r="AT364" s="65"/>
      <c r="AU364" s="65"/>
      <c r="AV364" s="65"/>
      <c r="AW364" s="65"/>
      <c r="AX364" s="65"/>
      <c r="AY364" s="65"/>
      <c r="AZ364" s="65"/>
      <c r="BA364" s="65"/>
      <c r="BB364" s="65"/>
      <c r="BC364" s="65"/>
      <c r="BD364" s="65"/>
      <c r="BE364" s="65"/>
      <c r="BF364" s="65"/>
      <c r="BG364" s="65"/>
      <c r="BH364" s="65"/>
      <c r="BI364" s="65"/>
      <c r="BJ364" s="65"/>
      <c r="BK364" s="65"/>
      <c r="BL364" s="65"/>
      <c r="BM364" s="65"/>
      <c r="BN364" s="65"/>
      <c r="BO364" s="65"/>
      <c r="BP364" s="65"/>
      <c r="BQ364" s="65"/>
      <c r="BR364" s="65"/>
      <c r="BS364" s="65"/>
      <c r="BT364" s="65"/>
      <c r="BU364" s="65"/>
      <c r="BV364" s="65"/>
      <c r="BW364" s="65"/>
      <c r="BX364" s="65"/>
      <c r="BY364" s="65"/>
      <c r="BZ364" s="65"/>
      <c r="CA364" s="65"/>
      <c r="CB364" s="65"/>
      <c r="CC364" s="65"/>
      <c r="CD364" s="65"/>
      <c r="CE364" s="65"/>
      <c r="CF364" s="65"/>
      <c r="CG364" s="65"/>
      <c r="CH364" s="65"/>
      <c r="CI364" s="65"/>
      <c r="CJ364" s="65"/>
      <c r="CK364" s="65"/>
      <c r="CL364" s="65"/>
      <c r="CM364" s="65"/>
      <c r="CN364" s="65"/>
      <c r="CO364" s="65"/>
      <c r="CP364" s="65"/>
      <c r="CQ364" s="65"/>
      <c r="CR364" s="65"/>
      <c r="CS364" s="65"/>
      <c r="CT364" s="65"/>
      <c r="CU364" s="65"/>
      <c r="CV364" s="65"/>
      <c r="CW364" s="65"/>
      <c r="CX364" s="65"/>
      <c r="CY364" s="65"/>
      <c r="CZ364" s="65"/>
      <c r="DA364" s="65"/>
      <c r="DB364" s="65"/>
      <c r="DC364" s="65"/>
      <c r="DD364" s="65"/>
      <c r="DE364" s="65"/>
      <c r="DF364" s="65"/>
      <c r="DG364" s="65"/>
      <c r="DH364" s="65"/>
      <c r="DI364" s="65"/>
      <c r="DJ364" s="65"/>
      <c r="DK364" s="65"/>
      <c r="DL364" s="65"/>
      <c r="DM364" s="65"/>
      <c r="DN364" s="65"/>
      <c r="DO364" s="65"/>
      <c r="DP364" s="65"/>
      <c r="DQ364" s="65"/>
      <c r="DR364" s="65"/>
      <c r="DS364" s="65"/>
      <c r="DT364" s="65"/>
      <c r="DU364" s="65"/>
      <c r="DV364" s="65"/>
      <c r="DW364" s="65"/>
      <c r="DX364" s="65"/>
      <c r="DY364" s="65"/>
      <c r="DZ364" s="65"/>
      <c r="EA364" s="65"/>
      <c r="EB364" s="65"/>
      <c r="EC364" s="65"/>
      <c r="ED364" s="65"/>
      <c r="EE364" s="65"/>
      <c r="EF364" s="65"/>
      <c r="EG364" s="65"/>
      <c r="EH364" s="65"/>
      <c r="EI364" s="65"/>
      <c r="EJ364" s="65"/>
      <c r="EK364" s="65"/>
      <c r="EL364" s="65"/>
      <c r="EM364" s="65"/>
      <c r="EN364" s="65"/>
      <c r="EO364" s="65"/>
      <c r="EP364" s="65"/>
      <c r="EQ364" s="65"/>
      <c r="ER364" s="65"/>
      <c r="ES364" s="65"/>
      <c r="ET364" s="65"/>
      <c r="EU364" s="65"/>
      <c r="EV364" s="65"/>
      <c r="EW364" s="65"/>
      <c r="EX364" s="65"/>
      <c r="EY364" s="65"/>
      <c r="EZ364" s="65"/>
      <c r="FA364" s="65"/>
      <c r="FB364" s="65"/>
      <c r="FC364" s="65"/>
      <c r="FD364" s="65"/>
      <c r="FE364" s="65"/>
      <c r="FF364" s="65"/>
      <c r="FG364" s="65"/>
      <c r="FH364" s="65"/>
      <c r="FI364" s="65"/>
      <c r="FJ364" s="65"/>
      <c r="FK364" s="65"/>
      <c r="FL364" s="65"/>
      <c r="FM364" s="65"/>
      <c r="FN364" s="65"/>
      <c r="FO364" s="65"/>
      <c r="FP364" s="65"/>
      <c r="FQ364" s="65"/>
      <c r="FR364" s="65"/>
      <c r="FS364" s="65"/>
      <c r="FT364" s="65"/>
      <c r="FU364" s="65"/>
      <c r="FV364" s="65"/>
      <c r="FW364" s="65"/>
      <c r="FX364" s="65"/>
      <c r="FY364" s="65"/>
      <c r="FZ364" s="65"/>
      <c r="GA364" s="65"/>
      <c r="GB364" s="65"/>
      <c r="GC364" s="65"/>
      <c r="GD364" s="65"/>
      <c r="GE364" s="65"/>
      <c r="GF364" s="65"/>
      <c r="GG364" s="65"/>
      <c r="GH364" s="65"/>
      <c r="GI364" s="65"/>
      <c r="GJ364" s="65"/>
      <c r="GK364" s="65"/>
      <c r="GL364" s="65"/>
      <c r="GM364" s="65"/>
      <c r="GN364" s="65"/>
      <c r="GO364" s="65"/>
      <c r="GP364" s="65"/>
      <c r="GQ364" s="65"/>
      <c r="GR364" s="65"/>
      <c r="GS364" s="65"/>
      <c r="GT364" s="65"/>
      <c r="GU364" s="65"/>
      <c r="GV364" s="65"/>
      <c r="GW364" s="65"/>
      <c r="GX364" s="65"/>
      <c r="GY364" s="65"/>
      <c r="GZ364" s="65"/>
      <c r="HA364" s="65"/>
      <c r="HB364" s="65"/>
      <c r="HC364" s="65"/>
      <c r="HD364" s="65"/>
      <c r="HE364" s="65"/>
      <c r="HF364" s="65"/>
      <c r="HG364" s="65"/>
      <c r="HH364" s="65"/>
      <c r="HI364" s="65"/>
      <c r="HJ364" s="65"/>
      <c r="HK364" s="65"/>
      <c r="HL364" s="65"/>
      <c r="HM364" s="65"/>
      <c r="HN364" s="65"/>
      <c r="HO364" s="65"/>
      <c r="HP364" s="65"/>
      <c r="HQ364" s="65"/>
      <c r="HR364" s="65"/>
      <c r="HS364" s="65"/>
      <c r="HT364" s="65"/>
      <c r="HU364" s="65"/>
      <c r="HV364" s="65"/>
      <c r="HW364" s="65"/>
      <c r="HX364" s="65"/>
      <c r="HY364" s="65"/>
      <c r="HZ364" s="65"/>
      <c r="IA364" s="65"/>
      <c r="IB364" s="65"/>
      <c r="IC364" s="65"/>
    </row>
    <row r="365" spans="2:237" s="62" customFormat="1" ht="12">
      <c r="B365" s="63"/>
      <c r="C365" s="64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  <c r="AA365" s="65"/>
      <c r="AB365" s="65"/>
      <c r="AC365" s="65"/>
      <c r="AD365" s="65"/>
      <c r="AE365" s="65"/>
      <c r="AF365" s="65"/>
      <c r="AG365" s="65"/>
      <c r="AH365" s="65"/>
      <c r="AI365" s="65"/>
      <c r="AJ365" s="65"/>
      <c r="AK365" s="65"/>
      <c r="AL365" s="65"/>
      <c r="AM365" s="65"/>
      <c r="AN365" s="65"/>
      <c r="AO365" s="65"/>
      <c r="AP365" s="65"/>
      <c r="AQ365" s="65"/>
      <c r="AR365" s="65"/>
      <c r="AS365" s="65"/>
      <c r="AT365" s="65"/>
      <c r="AU365" s="65"/>
      <c r="AV365" s="65"/>
      <c r="AW365" s="65"/>
      <c r="AX365" s="65"/>
      <c r="AY365" s="65"/>
      <c r="AZ365" s="65"/>
      <c r="BA365" s="65"/>
      <c r="BB365" s="65"/>
      <c r="BC365" s="65"/>
      <c r="BD365" s="65"/>
      <c r="BE365" s="65"/>
      <c r="BF365" s="65"/>
      <c r="BG365" s="65"/>
      <c r="BH365" s="65"/>
      <c r="BI365" s="65"/>
      <c r="BJ365" s="65"/>
      <c r="BK365" s="65"/>
      <c r="BL365" s="65"/>
      <c r="BM365" s="65"/>
      <c r="BN365" s="65"/>
      <c r="BO365" s="65"/>
      <c r="BP365" s="65"/>
      <c r="BQ365" s="65"/>
      <c r="BR365" s="65"/>
      <c r="BS365" s="65"/>
      <c r="BT365" s="65"/>
      <c r="BU365" s="65"/>
      <c r="BV365" s="65"/>
      <c r="BW365" s="65"/>
      <c r="BX365" s="65"/>
      <c r="BY365" s="65"/>
      <c r="BZ365" s="65"/>
      <c r="CA365" s="65"/>
      <c r="CB365" s="65"/>
      <c r="CC365" s="65"/>
      <c r="CD365" s="65"/>
      <c r="CE365" s="65"/>
      <c r="CF365" s="65"/>
      <c r="CG365" s="65"/>
      <c r="CH365" s="65"/>
      <c r="CI365" s="65"/>
      <c r="CJ365" s="65"/>
      <c r="CK365" s="65"/>
      <c r="CL365" s="65"/>
      <c r="CM365" s="65"/>
      <c r="CN365" s="65"/>
      <c r="CO365" s="65"/>
      <c r="CP365" s="65"/>
      <c r="CQ365" s="65"/>
      <c r="CR365" s="65"/>
      <c r="CS365" s="65"/>
      <c r="CT365" s="65"/>
      <c r="CU365" s="65"/>
      <c r="CV365" s="65"/>
      <c r="CW365" s="65"/>
      <c r="CX365" s="65"/>
      <c r="CY365" s="65"/>
      <c r="CZ365" s="65"/>
      <c r="DA365" s="65"/>
      <c r="DB365" s="65"/>
      <c r="DC365" s="65"/>
      <c r="DD365" s="65"/>
      <c r="DE365" s="65"/>
      <c r="DF365" s="65"/>
      <c r="DG365" s="65"/>
      <c r="DH365" s="65"/>
      <c r="DI365" s="65"/>
      <c r="DJ365" s="65"/>
      <c r="DK365" s="65"/>
      <c r="DL365" s="65"/>
      <c r="DM365" s="65"/>
      <c r="DN365" s="65"/>
      <c r="DO365" s="65"/>
      <c r="DP365" s="65"/>
      <c r="DQ365" s="65"/>
      <c r="DR365" s="65"/>
      <c r="DS365" s="65"/>
      <c r="DT365" s="65"/>
      <c r="DU365" s="65"/>
      <c r="DV365" s="65"/>
      <c r="DW365" s="65"/>
      <c r="DX365" s="65"/>
      <c r="DY365" s="65"/>
      <c r="DZ365" s="65"/>
      <c r="EA365" s="65"/>
      <c r="EB365" s="65"/>
      <c r="EC365" s="65"/>
      <c r="ED365" s="65"/>
      <c r="EE365" s="65"/>
      <c r="EF365" s="65"/>
      <c r="EG365" s="65"/>
      <c r="EH365" s="65"/>
      <c r="EI365" s="65"/>
      <c r="EJ365" s="65"/>
      <c r="EK365" s="65"/>
      <c r="EL365" s="65"/>
      <c r="EM365" s="65"/>
      <c r="EN365" s="65"/>
      <c r="EO365" s="65"/>
      <c r="EP365" s="65"/>
      <c r="EQ365" s="65"/>
      <c r="ER365" s="65"/>
      <c r="ES365" s="65"/>
      <c r="ET365" s="65"/>
      <c r="EU365" s="65"/>
      <c r="EV365" s="65"/>
      <c r="EW365" s="65"/>
      <c r="EX365" s="65"/>
      <c r="EY365" s="65"/>
      <c r="EZ365" s="65"/>
      <c r="FA365" s="65"/>
      <c r="FB365" s="65"/>
      <c r="FC365" s="65"/>
      <c r="FD365" s="65"/>
      <c r="FE365" s="65"/>
      <c r="FF365" s="65"/>
      <c r="FG365" s="65"/>
      <c r="FH365" s="65"/>
      <c r="FI365" s="65"/>
      <c r="FJ365" s="65"/>
      <c r="FK365" s="65"/>
      <c r="FL365" s="65"/>
      <c r="FM365" s="65"/>
      <c r="FN365" s="65"/>
      <c r="FO365" s="65"/>
      <c r="FP365" s="65"/>
      <c r="FQ365" s="65"/>
      <c r="FR365" s="65"/>
      <c r="FS365" s="65"/>
      <c r="FT365" s="65"/>
      <c r="FU365" s="65"/>
      <c r="FV365" s="65"/>
      <c r="FW365" s="65"/>
      <c r="FX365" s="65"/>
      <c r="FY365" s="65"/>
      <c r="FZ365" s="65"/>
      <c r="GA365" s="65"/>
      <c r="GB365" s="65"/>
      <c r="GC365" s="65"/>
      <c r="GD365" s="65"/>
      <c r="GE365" s="65"/>
      <c r="GF365" s="65"/>
      <c r="GG365" s="65"/>
      <c r="GH365" s="65"/>
      <c r="GI365" s="65"/>
      <c r="GJ365" s="65"/>
      <c r="GK365" s="65"/>
      <c r="GL365" s="65"/>
      <c r="GM365" s="65"/>
      <c r="GN365" s="65"/>
      <c r="GO365" s="65"/>
      <c r="GP365" s="65"/>
      <c r="GQ365" s="65"/>
      <c r="GR365" s="65"/>
      <c r="GS365" s="65"/>
      <c r="GT365" s="65"/>
      <c r="GU365" s="65"/>
      <c r="GV365" s="65"/>
      <c r="GW365" s="65"/>
      <c r="GX365" s="65"/>
      <c r="GY365" s="65"/>
      <c r="GZ365" s="65"/>
      <c r="HA365" s="65"/>
      <c r="HB365" s="65"/>
      <c r="HC365" s="65"/>
      <c r="HD365" s="65"/>
      <c r="HE365" s="65"/>
      <c r="HF365" s="65"/>
      <c r="HG365" s="65"/>
      <c r="HH365" s="65"/>
      <c r="HI365" s="65"/>
      <c r="HJ365" s="65"/>
      <c r="HK365" s="65"/>
      <c r="HL365" s="65"/>
      <c r="HM365" s="65"/>
      <c r="HN365" s="65"/>
      <c r="HO365" s="65"/>
      <c r="HP365" s="65"/>
      <c r="HQ365" s="65"/>
      <c r="HR365" s="65"/>
      <c r="HS365" s="65"/>
      <c r="HT365" s="65"/>
      <c r="HU365" s="65"/>
      <c r="HV365" s="65"/>
      <c r="HW365" s="65"/>
      <c r="HX365" s="65"/>
      <c r="HY365" s="65"/>
      <c r="HZ365" s="65"/>
      <c r="IA365" s="65"/>
      <c r="IB365" s="65"/>
      <c r="IC365" s="65"/>
    </row>
    <row r="366" spans="2:237" s="62" customFormat="1" ht="12">
      <c r="B366" s="63"/>
      <c r="C366" s="64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  <c r="AA366" s="65"/>
      <c r="AB366" s="65"/>
      <c r="AC366" s="65"/>
      <c r="AD366" s="65"/>
      <c r="AE366" s="65"/>
      <c r="AF366" s="65"/>
      <c r="AG366" s="65"/>
      <c r="AH366" s="65"/>
      <c r="AI366" s="65"/>
      <c r="AJ366" s="65"/>
      <c r="AK366" s="65"/>
      <c r="AL366" s="65"/>
      <c r="AM366" s="65"/>
      <c r="AN366" s="65"/>
      <c r="AO366" s="65"/>
      <c r="AP366" s="65"/>
      <c r="AQ366" s="65"/>
      <c r="AR366" s="65"/>
      <c r="AS366" s="65"/>
      <c r="AT366" s="65"/>
      <c r="AU366" s="65"/>
      <c r="AV366" s="65"/>
      <c r="AW366" s="65"/>
      <c r="AX366" s="65"/>
      <c r="AY366" s="65"/>
      <c r="AZ366" s="65"/>
      <c r="BA366" s="65"/>
      <c r="BB366" s="65"/>
      <c r="BC366" s="65"/>
      <c r="BD366" s="65"/>
      <c r="BE366" s="65"/>
      <c r="BF366" s="65"/>
      <c r="BG366" s="65"/>
      <c r="BH366" s="65"/>
      <c r="BI366" s="65"/>
      <c r="BJ366" s="65"/>
      <c r="BK366" s="65"/>
      <c r="BL366" s="65"/>
      <c r="BM366" s="65"/>
      <c r="BN366" s="65"/>
      <c r="BO366" s="65"/>
      <c r="BP366" s="65"/>
      <c r="BQ366" s="65"/>
      <c r="BR366" s="65"/>
      <c r="BS366" s="65"/>
      <c r="BT366" s="65"/>
      <c r="BU366" s="65"/>
      <c r="BV366" s="65"/>
      <c r="BW366" s="65"/>
      <c r="BX366" s="65"/>
      <c r="BY366" s="65"/>
      <c r="BZ366" s="65"/>
      <c r="CA366" s="65"/>
      <c r="CB366" s="65"/>
      <c r="CC366" s="65"/>
      <c r="CD366" s="65"/>
      <c r="CE366" s="65"/>
      <c r="CF366" s="65"/>
      <c r="CG366" s="65"/>
      <c r="CH366" s="65"/>
      <c r="CI366" s="65"/>
      <c r="CJ366" s="65"/>
      <c r="CK366" s="65"/>
      <c r="CL366" s="65"/>
      <c r="CM366" s="65"/>
      <c r="CN366" s="65"/>
      <c r="CO366" s="65"/>
      <c r="CP366" s="65"/>
      <c r="CQ366" s="65"/>
      <c r="CR366" s="65"/>
      <c r="CS366" s="65"/>
      <c r="CT366" s="65"/>
      <c r="CU366" s="65"/>
      <c r="CV366" s="65"/>
      <c r="CW366" s="65"/>
      <c r="CX366" s="65"/>
      <c r="CY366" s="65"/>
      <c r="CZ366" s="65"/>
      <c r="DA366" s="65"/>
      <c r="DB366" s="65"/>
      <c r="DC366" s="65"/>
      <c r="DD366" s="65"/>
      <c r="DE366" s="65"/>
      <c r="DF366" s="65"/>
      <c r="DG366" s="65"/>
      <c r="DH366" s="65"/>
      <c r="DI366" s="65"/>
      <c r="DJ366" s="65"/>
      <c r="DK366" s="65"/>
      <c r="DL366" s="65"/>
      <c r="DM366" s="65"/>
      <c r="DN366" s="65"/>
      <c r="DO366" s="65"/>
      <c r="DP366" s="65"/>
      <c r="DQ366" s="65"/>
      <c r="DR366" s="65"/>
      <c r="DS366" s="65"/>
      <c r="DT366" s="65"/>
      <c r="DU366" s="65"/>
      <c r="DV366" s="65"/>
      <c r="DW366" s="65"/>
      <c r="DX366" s="65"/>
      <c r="DY366" s="65"/>
      <c r="DZ366" s="65"/>
      <c r="EA366" s="65"/>
      <c r="EB366" s="65"/>
      <c r="EC366" s="65"/>
      <c r="ED366" s="65"/>
      <c r="EE366" s="65"/>
      <c r="EF366" s="65"/>
      <c r="EG366" s="65"/>
      <c r="EH366" s="65"/>
      <c r="EI366" s="65"/>
      <c r="EJ366" s="65"/>
      <c r="EK366" s="65"/>
      <c r="EL366" s="65"/>
      <c r="EM366" s="65"/>
      <c r="EN366" s="65"/>
      <c r="EO366" s="65"/>
      <c r="EP366" s="65"/>
      <c r="EQ366" s="65"/>
      <c r="ER366" s="65"/>
      <c r="ES366" s="65"/>
      <c r="ET366" s="65"/>
      <c r="EU366" s="65"/>
      <c r="EV366" s="65"/>
      <c r="EW366" s="65"/>
      <c r="EX366" s="65"/>
      <c r="EY366" s="65"/>
      <c r="EZ366" s="65"/>
      <c r="FA366" s="65"/>
      <c r="FB366" s="65"/>
      <c r="FC366" s="65"/>
      <c r="FD366" s="65"/>
      <c r="FE366" s="65"/>
      <c r="FF366" s="65"/>
      <c r="FG366" s="65"/>
      <c r="FH366" s="65"/>
      <c r="FI366" s="65"/>
      <c r="FJ366" s="65"/>
      <c r="FK366" s="65"/>
      <c r="FL366" s="65"/>
      <c r="FM366" s="65"/>
      <c r="FN366" s="65"/>
      <c r="FO366" s="65"/>
      <c r="FP366" s="65"/>
      <c r="FQ366" s="65"/>
      <c r="FR366" s="65"/>
      <c r="FS366" s="65"/>
      <c r="FT366" s="65"/>
      <c r="FU366" s="65"/>
      <c r="FV366" s="65"/>
      <c r="FW366" s="65"/>
      <c r="FX366" s="65"/>
      <c r="FY366" s="65"/>
      <c r="FZ366" s="65"/>
      <c r="GA366" s="65"/>
      <c r="GB366" s="65"/>
      <c r="GC366" s="65"/>
      <c r="GD366" s="65"/>
      <c r="GE366" s="65"/>
      <c r="GF366" s="65"/>
      <c r="GG366" s="65"/>
      <c r="GH366" s="65"/>
      <c r="GI366" s="65"/>
      <c r="GJ366" s="65"/>
      <c r="GK366" s="65"/>
      <c r="GL366" s="65"/>
      <c r="GM366" s="65"/>
      <c r="GN366" s="65"/>
      <c r="GO366" s="65"/>
      <c r="GP366" s="65"/>
      <c r="GQ366" s="65"/>
      <c r="GR366" s="65"/>
      <c r="GS366" s="65"/>
      <c r="GT366" s="65"/>
      <c r="GU366" s="65"/>
      <c r="GV366" s="65"/>
      <c r="GW366" s="65"/>
      <c r="GX366" s="65"/>
      <c r="GY366" s="65"/>
      <c r="GZ366" s="65"/>
      <c r="HA366" s="65"/>
      <c r="HB366" s="65"/>
      <c r="HC366" s="65"/>
      <c r="HD366" s="65"/>
      <c r="HE366" s="65"/>
      <c r="HF366" s="65"/>
      <c r="HG366" s="65"/>
      <c r="HH366" s="65"/>
      <c r="HI366" s="65"/>
      <c r="HJ366" s="65"/>
      <c r="HK366" s="65"/>
      <c r="HL366" s="65"/>
      <c r="HM366" s="65"/>
      <c r="HN366" s="65"/>
      <c r="HO366" s="65"/>
      <c r="HP366" s="65"/>
      <c r="HQ366" s="65"/>
      <c r="HR366" s="65"/>
      <c r="HS366" s="65"/>
      <c r="HT366" s="65"/>
      <c r="HU366" s="65"/>
      <c r="HV366" s="65"/>
      <c r="HW366" s="65"/>
      <c r="HX366" s="65"/>
      <c r="HY366" s="65"/>
      <c r="HZ366" s="65"/>
      <c r="IA366" s="65"/>
      <c r="IB366" s="65"/>
      <c r="IC366" s="65"/>
    </row>
    <row r="367" spans="2:237" s="62" customFormat="1" ht="12">
      <c r="B367" s="63"/>
      <c r="C367" s="64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  <c r="AA367" s="65"/>
      <c r="AB367" s="65"/>
      <c r="AC367" s="65"/>
      <c r="AD367" s="65"/>
      <c r="AE367" s="65"/>
      <c r="AF367" s="65"/>
      <c r="AG367" s="65"/>
      <c r="AH367" s="65"/>
      <c r="AI367" s="65"/>
      <c r="AJ367" s="65"/>
      <c r="AK367" s="65"/>
      <c r="AL367" s="65"/>
      <c r="AM367" s="65"/>
      <c r="AN367" s="65"/>
      <c r="AO367" s="65"/>
      <c r="AP367" s="65"/>
      <c r="AQ367" s="65"/>
      <c r="AR367" s="65"/>
      <c r="AS367" s="65"/>
      <c r="AT367" s="65"/>
      <c r="AU367" s="65"/>
      <c r="AV367" s="65"/>
      <c r="AW367" s="65"/>
      <c r="AX367" s="65"/>
      <c r="AY367" s="65"/>
      <c r="AZ367" s="65"/>
      <c r="BA367" s="65"/>
      <c r="BB367" s="65"/>
      <c r="BC367" s="65"/>
      <c r="BD367" s="65"/>
      <c r="BE367" s="65"/>
      <c r="BF367" s="65"/>
      <c r="BG367" s="65"/>
      <c r="BH367" s="65"/>
      <c r="BI367" s="65"/>
      <c r="BJ367" s="65"/>
      <c r="BK367" s="65"/>
      <c r="BL367" s="65"/>
      <c r="BM367" s="65"/>
      <c r="BN367" s="65"/>
      <c r="BO367" s="65"/>
      <c r="BP367" s="65"/>
      <c r="BQ367" s="65"/>
      <c r="BR367" s="65"/>
      <c r="BS367" s="65"/>
      <c r="BT367" s="65"/>
      <c r="BU367" s="65"/>
      <c r="BV367" s="65"/>
      <c r="BW367" s="65"/>
      <c r="BX367" s="65"/>
      <c r="BY367" s="65"/>
      <c r="BZ367" s="65"/>
      <c r="CA367" s="65"/>
      <c r="CB367" s="65"/>
      <c r="CC367" s="65"/>
      <c r="CD367" s="65"/>
      <c r="CE367" s="65"/>
      <c r="CF367" s="65"/>
      <c r="CG367" s="65"/>
      <c r="CH367" s="65"/>
      <c r="CI367" s="65"/>
      <c r="CJ367" s="65"/>
      <c r="CK367" s="65"/>
      <c r="CL367" s="65"/>
      <c r="CM367" s="65"/>
      <c r="CN367" s="65"/>
      <c r="CO367" s="65"/>
      <c r="CP367" s="65"/>
      <c r="CQ367" s="65"/>
      <c r="CR367" s="65"/>
      <c r="CS367" s="65"/>
      <c r="CT367" s="65"/>
      <c r="CU367" s="65"/>
      <c r="CV367" s="65"/>
      <c r="CW367" s="65"/>
      <c r="CX367" s="65"/>
      <c r="CY367" s="65"/>
      <c r="CZ367" s="65"/>
      <c r="DA367" s="65"/>
      <c r="DB367" s="65"/>
      <c r="DC367" s="65"/>
      <c r="DD367" s="65"/>
      <c r="DE367" s="65"/>
      <c r="DF367" s="65"/>
      <c r="DG367" s="65"/>
      <c r="DH367" s="65"/>
      <c r="DI367" s="65"/>
      <c r="DJ367" s="65"/>
      <c r="DK367" s="65"/>
      <c r="DL367" s="65"/>
      <c r="DM367" s="65"/>
      <c r="DN367" s="65"/>
      <c r="DO367" s="65"/>
      <c r="DP367" s="65"/>
      <c r="DQ367" s="65"/>
      <c r="DR367" s="65"/>
      <c r="DS367" s="65"/>
      <c r="DT367" s="65"/>
      <c r="DU367" s="65"/>
      <c r="DV367" s="65"/>
      <c r="DW367" s="65"/>
      <c r="DX367" s="65"/>
      <c r="DY367" s="65"/>
      <c r="DZ367" s="65"/>
      <c r="EA367" s="65"/>
      <c r="EB367" s="65"/>
      <c r="EC367" s="65"/>
      <c r="ED367" s="65"/>
      <c r="EE367" s="65"/>
      <c r="EF367" s="65"/>
      <c r="EG367" s="65"/>
      <c r="EH367" s="65"/>
      <c r="EI367" s="65"/>
      <c r="EJ367" s="65"/>
      <c r="EK367" s="65"/>
      <c r="EL367" s="65"/>
      <c r="EM367" s="65"/>
      <c r="EN367" s="65"/>
      <c r="EO367" s="65"/>
      <c r="EP367" s="65"/>
      <c r="EQ367" s="65"/>
      <c r="ER367" s="65"/>
      <c r="ES367" s="65"/>
      <c r="ET367" s="65"/>
      <c r="EU367" s="65"/>
      <c r="EV367" s="65"/>
      <c r="EW367" s="65"/>
      <c r="EX367" s="65"/>
      <c r="EY367" s="65"/>
      <c r="EZ367" s="65"/>
      <c r="FA367" s="65"/>
      <c r="FB367" s="65"/>
      <c r="FC367" s="65"/>
      <c r="FD367" s="65"/>
      <c r="FE367" s="65"/>
      <c r="FF367" s="65"/>
      <c r="FG367" s="65"/>
      <c r="FH367" s="65"/>
      <c r="FI367" s="65"/>
      <c r="FJ367" s="65"/>
      <c r="FK367" s="65"/>
      <c r="FL367" s="65"/>
      <c r="FM367" s="65"/>
      <c r="FN367" s="65"/>
      <c r="FO367" s="65"/>
      <c r="FP367" s="65"/>
      <c r="FQ367" s="65"/>
      <c r="FR367" s="65"/>
      <c r="FS367" s="65"/>
      <c r="FT367" s="65"/>
      <c r="FU367" s="65"/>
      <c r="FV367" s="65"/>
      <c r="FW367" s="65"/>
      <c r="FX367" s="65"/>
      <c r="FY367" s="65"/>
      <c r="FZ367" s="65"/>
      <c r="GA367" s="65"/>
      <c r="GB367" s="65"/>
      <c r="GC367" s="65"/>
      <c r="GD367" s="65"/>
      <c r="GE367" s="65"/>
      <c r="GF367" s="65"/>
      <c r="GG367" s="65"/>
      <c r="GH367" s="65"/>
      <c r="GI367" s="65"/>
      <c r="GJ367" s="65"/>
      <c r="GK367" s="65"/>
      <c r="GL367" s="65"/>
      <c r="GM367" s="65"/>
      <c r="GN367" s="65"/>
      <c r="GO367" s="65"/>
      <c r="GP367" s="65"/>
      <c r="GQ367" s="65"/>
      <c r="GR367" s="65"/>
      <c r="GS367" s="65"/>
      <c r="GT367" s="65"/>
      <c r="GU367" s="65"/>
      <c r="GV367" s="65"/>
      <c r="GW367" s="65"/>
      <c r="GX367" s="65"/>
      <c r="GY367" s="65"/>
      <c r="GZ367" s="65"/>
      <c r="HA367" s="65"/>
      <c r="HB367" s="65"/>
      <c r="HC367" s="65"/>
      <c r="HD367" s="65"/>
      <c r="HE367" s="65"/>
      <c r="HF367" s="65"/>
      <c r="HG367" s="65"/>
      <c r="HH367" s="65"/>
      <c r="HI367" s="65"/>
      <c r="HJ367" s="65"/>
      <c r="HK367" s="65"/>
      <c r="HL367" s="65"/>
      <c r="HM367" s="65"/>
      <c r="HN367" s="65"/>
      <c r="HO367" s="65"/>
      <c r="HP367" s="65"/>
      <c r="HQ367" s="65"/>
      <c r="HR367" s="65"/>
      <c r="HS367" s="65"/>
      <c r="HT367" s="65"/>
      <c r="HU367" s="65"/>
      <c r="HV367" s="65"/>
      <c r="HW367" s="65"/>
      <c r="HX367" s="65"/>
      <c r="HY367" s="65"/>
      <c r="HZ367" s="65"/>
      <c r="IA367" s="65"/>
      <c r="IB367" s="65"/>
      <c r="IC367" s="65"/>
    </row>
    <row r="368" spans="2:237" s="62" customFormat="1" ht="12">
      <c r="B368" s="63"/>
      <c r="C368" s="64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  <c r="AA368" s="65"/>
      <c r="AB368" s="65"/>
      <c r="AC368" s="65"/>
      <c r="AD368" s="65"/>
      <c r="AE368" s="65"/>
      <c r="AF368" s="65"/>
      <c r="AG368" s="65"/>
      <c r="AH368" s="65"/>
      <c r="AI368" s="65"/>
      <c r="AJ368" s="65"/>
      <c r="AK368" s="65"/>
      <c r="AL368" s="65"/>
      <c r="AM368" s="65"/>
      <c r="AN368" s="65"/>
      <c r="AO368" s="65"/>
      <c r="AP368" s="65"/>
      <c r="AQ368" s="65"/>
      <c r="AR368" s="65"/>
      <c r="AS368" s="65"/>
      <c r="AT368" s="65"/>
      <c r="AU368" s="65"/>
      <c r="AV368" s="65"/>
      <c r="AW368" s="65"/>
      <c r="AX368" s="65"/>
      <c r="AY368" s="65"/>
      <c r="AZ368" s="65"/>
      <c r="BA368" s="65"/>
      <c r="BB368" s="65"/>
      <c r="BC368" s="65"/>
      <c r="BD368" s="65"/>
      <c r="BE368" s="65"/>
      <c r="BF368" s="65"/>
      <c r="BG368" s="65"/>
      <c r="BH368" s="65"/>
      <c r="BI368" s="65"/>
      <c r="BJ368" s="65"/>
      <c r="BK368" s="65"/>
      <c r="BL368" s="65"/>
      <c r="BM368" s="65"/>
      <c r="BN368" s="65"/>
      <c r="BO368" s="65"/>
      <c r="BP368" s="65"/>
      <c r="BQ368" s="65"/>
      <c r="BR368" s="65"/>
      <c r="BS368" s="65"/>
      <c r="BT368" s="65"/>
      <c r="BU368" s="65"/>
      <c r="BV368" s="65"/>
      <c r="BW368" s="65"/>
      <c r="BX368" s="65"/>
      <c r="BY368" s="65"/>
      <c r="BZ368" s="65"/>
      <c r="CA368" s="65"/>
      <c r="CB368" s="65"/>
      <c r="CC368" s="65"/>
      <c r="CD368" s="65"/>
      <c r="CE368" s="65"/>
      <c r="CF368" s="65"/>
      <c r="CG368" s="65"/>
      <c r="CH368" s="65"/>
      <c r="CI368" s="65"/>
      <c r="CJ368" s="65"/>
      <c r="CK368" s="65"/>
      <c r="CL368" s="65"/>
      <c r="CM368" s="65"/>
      <c r="CN368" s="65"/>
      <c r="CO368" s="65"/>
      <c r="CP368" s="65"/>
      <c r="CQ368" s="65"/>
      <c r="CR368" s="65"/>
      <c r="CS368" s="65"/>
      <c r="CT368" s="65"/>
      <c r="CU368" s="65"/>
      <c r="CV368" s="65"/>
      <c r="CW368" s="65"/>
      <c r="CX368" s="65"/>
      <c r="CY368" s="65"/>
      <c r="CZ368" s="65"/>
      <c r="DA368" s="65"/>
      <c r="DB368" s="65"/>
      <c r="DC368" s="65"/>
      <c r="DD368" s="65"/>
      <c r="DE368" s="65"/>
      <c r="DF368" s="65"/>
      <c r="DG368" s="65"/>
      <c r="DH368" s="65"/>
      <c r="DI368" s="65"/>
      <c r="DJ368" s="65"/>
      <c r="DK368" s="65"/>
      <c r="DL368" s="65"/>
      <c r="DM368" s="65"/>
      <c r="DN368" s="65"/>
      <c r="DO368" s="65"/>
      <c r="DP368" s="65"/>
      <c r="DQ368" s="65"/>
      <c r="DR368" s="65"/>
      <c r="DS368" s="65"/>
      <c r="DT368" s="65"/>
      <c r="DU368" s="65"/>
      <c r="DV368" s="65"/>
      <c r="DW368" s="65"/>
      <c r="DX368" s="65"/>
      <c r="DY368" s="65"/>
      <c r="DZ368" s="65"/>
      <c r="EA368" s="65"/>
      <c r="EB368" s="65"/>
      <c r="EC368" s="65"/>
      <c r="ED368" s="65"/>
      <c r="EE368" s="65"/>
      <c r="EF368" s="65"/>
      <c r="EG368" s="65"/>
      <c r="EH368" s="65"/>
      <c r="EI368" s="65"/>
      <c r="EJ368" s="65"/>
      <c r="EK368" s="65"/>
      <c r="EL368" s="65"/>
      <c r="EM368" s="65"/>
      <c r="EN368" s="65"/>
      <c r="EO368" s="65"/>
      <c r="EP368" s="65"/>
      <c r="EQ368" s="65"/>
      <c r="ER368" s="65"/>
      <c r="ES368" s="65"/>
      <c r="ET368" s="65"/>
      <c r="EU368" s="65"/>
      <c r="EV368" s="65"/>
      <c r="EW368" s="65"/>
      <c r="EX368" s="65"/>
      <c r="EY368" s="65"/>
      <c r="EZ368" s="65"/>
      <c r="FA368" s="65"/>
      <c r="FB368" s="65"/>
      <c r="FC368" s="65"/>
      <c r="FD368" s="65"/>
      <c r="FE368" s="65"/>
      <c r="FF368" s="65"/>
      <c r="FG368" s="65"/>
      <c r="FH368" s="65"/>
      <c r="FI368" s="65"/>
      <c r="FJ368" s="65"/>
      <c r="FK368" s="65"/>
      <c r="FL368" s="65"/>
      <c r="FM368" s="65"/>
      <c r="FN368" s="65"/>
      <c r="FO368" s="65"/>
      <c r="FP368" s="65"/>
      <c r="FQ368" s="65"/>
      <c r="FR368" s="65"/>
      <c r="FS368" s="65"/>
      <c r="FT368" s="65"/>
      <c r="FU368" s="65"/>
      <c r="FV368" s="65"/>
      <c r="FW368" s="65"/>
      <c r="FX368" s="65"/>
      <c r="FY368" s="65"/>
      <c r="FZ368" s="65"/>
      <c r="GA368" s="65"/>
      <c r="GB368" s="65"/>
      <c r="GC368" s="65"/>
      <c r="GD368" s="65"/>
      <c r="GE368" s="65"/>
      <c r="GF368" s="65"/>
      <c r="GG368" s="65"/>
      <c r="GH368" s="65"/>
      <c r="GI368" s="65"/>
      <c r="GJ368" s="65"/>
      <c r="GK368" s="65"/>
      <c r="GL368" s="65"/>
      <c r="GM368" s="65"/>
      <c r="GN368" s="65"/>
      <c r="GO368" s="65"/>
      <c r="GP368" s="65"/>
      <c r="GQ368" s="65"/>
      <c r="GR368" s="65"/>
      <c r="GS368" s="65"/>
      <c r="GT368" s="65"/>
      <c r="GU368" s="65"/>
      <c r="GV368" s="65"/>
      <c r="GW368" s="65"/>
      <c r="GX368" s="65"/>
      <c r="GY368" s="65"/>
      <c r="GZ368" s="65"/>
      <c r="HA368" s="65"/>
      <c r="HB368" s="65"/>
      <c r="HC368" s="65"/>
      <c r="HD368" s="65"/>
      <c r="HE368" s="65"/>
      <c r="HF368" s="65"/>
      <c r="HG368" s="65"/>
      <c r="HH368" s="65"/>
      <c r="HI368" s="65"/>
      <c r="HJ368" s="65"/>
      <c r="HK368" s="65"/>
      <c r="HL368" s="65"/>
      <c r="HM368" s="65"/>
      <c r="HN368" s="65"/>
      <c r="HO368" s="65"/>
      <c r="HP368" s="65"/>
      <c r="HQ368" s="65"/>
      <c r="HR368" s="65"/>
      <c r="HS368" s="65"/>
      <c r="HT368" s="65"/>
      <c r="HU368" s="65"/>
      <c r="HV368" s="65"/>
      <c r="HW368" s="65"/>
      <c r="HX368" s="65"/>
      <c r="HY368" s="65"/>
      <c r="HZ368" s="65"/>
      <c r="IA368" s="65"/>
      <c r="IB368" s="65"/>
      <c r="IC368" s="65"/>
    </row>
    <row r="369" spans="2:237" s="62" customFormat="1" ht="12">
      <c r="B369" s="63"/>
      <c r="C369" s="64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  <c r="AA369" s="65"/>
      <c r="AB369" s="65"/>
      <c r="AC369" s="65"/>
      <c r="AD369" s="65"/>
      <c r="AE369" s="65"/>
      <c r="AF369" s="65"/>
      <c r="AG369" s="65"/>
      <c r="AH369" s="65"/>
      <c r="AI369" s="65"/>
      <c r="AJ369" s="65"/>
      <c r="AK369" s="65"/>
      <c r="AL369" s="65"/>
      <c r="AM369" s="65"/>
      <c r="AN369" s="65"/>
      <c r="AO369" s="65"/>
      <c r="AP369" s="65"/>
      <c r="AQ369" s="65"/>
      <c r="AR369" s="65"/>
      <c r="AS369" s="65"/>
      <c r="AT369" s="65"/>
      <c r="AU369" s="65"/>
      <c r="AV369" s="65"/>
      <c r="AW369" s="65"/>
      <c r="AX369" s="65"/>
      <c r="AY369" s="65"/>
      <c r="AZ369" s="65"/>
      <c r="BA369" s="65"/>
      <c r="BB369" s="65"/>
      <c r="BC369" s="65"/>
      <c r="BD369" s="65"/>
      <c r="BE369" s="65"/>
      <c r="BF369" s="65"/>
      <c r="BG369" s="65"/>
      <c r="BH369" s="65"/>
      <c r="BI369" s="65"/>
      <c r="BJ369" s="65"/>
      <c r="BK369" s="65"/>
      <c r="BL369" s="65"/>
      <c r="BM369" s="65"/>
      <c r="BN369" s="65"/>
      <c r="BO369" s="65"/>
      <c r="BP369" s="65"/>
      <c r="BQ369" s="65"/>
      <c r="BR369" s="65"/>
      <c r="BS369" s="65"/>
      <c r="BT369" s="65"/>
      <c r="BU369" s="65"/>
      <c r="BV369" s="65"/>
      <c r="BW369" s="65"/>
      <c r="BX369" s="65"/>
      <c r="BY369" s="65"/>
      <c r="BZ369" s="65"/>
      <c r="CA369" s="65"/>
      <c r="CB369" s="65"/>
      <c r="CC369" s="65"/>
      <c r="CD369" s="65"/>
      <c r="CE369" s="65"/>
      <c r="CF369" s="65"/>
      <c r="CG369" s="65"/>
      <c r="CH369" s="65"/>
      <c r="CI369" s="65"/>
      <c r="CJ369" s="65"/>
      <c r="CK369" s="65"/>
      <c r="CL369" s="65"/>
      <c r="CM369" s="65"/>
      <c r="CN369" s="65"/>
      <c r="CO369" s="65"/>
      <c r="CP369" s="65"/>
      <c r="CQ369" s="65"/>
      <c r="CR369" s="65"/>
      <c r="CS369" s="65"/>
      <c r="CT369" s="65"/>
      <c r="CU369" s="65"/>
      <c r="CV369" s="65"/>
      <c r="CW369" s="65"/>
      <c r="CX369" s="65"/>
      <c r="CY369" s="65"/>
      <c r="CZ369" s="65"/>
      <c r="DA369" s="65"/>
      <c r="DB369" s="65"/>
      <c r="DC369" s="65"/>
      <c r="DD369" s="65"/>
      <c r="DE369" s="65"/>
      <c r="DF369" s="65"/>
      <c r="DG369" s="65"/>
      <c r="DH369" s="65"/>
      <c r="DI369" s="65"/>
      <c r="DJ369" s="65"/>
      <c r="DK369" s="65"/>
      <c r="DL369" s="65"/>
      <c r="DM369" s="65"/>
      <c r="DN369" s="65"/>
      <c r="DO369" s="65"/>
      <c r="DP369" s="65"/>
      <c r="DQ369" s="65"/>
      <c r="DR369" s="65"/>
      <c r="DS369" s="65"/>
      <c r="DT369" s="65"/>
      <c r="DU369" s="65"/>
      <c r="DV369" s="65"/>
      <c r="DW369" s="65"/>
      <c r="DX369" s="65"/>
      <c r="DY369" s="65"/>
      <c r="DZ369" s="65"/>
      <c r="EA369" s="65"/>
      <c r="EB369" s="65"/>
      <c r="EC369" s="65"/>
      <c r="ED369" s="65"/>
      <c r="EE369" s="65"/>
      <c r="EF369" s="65"/>
      <c r="EG369" s="65"/>
      <c r="EH369" s="65"/>
      <c r="EI369" s="65"/>
      <c r="EJ369" s="65"/>
      <c r="EK369" s="65"/>
      <c r="EL369" s="65"/>
      <c r="EM369" s="65"/>
      <c r="EN369" s="65"/>
      <c r="EO369" s="65"/>
      <c r="EP369" s="65"/>
      <c r="EQ369" s="65"/>
      <c r="ER369" s="65"/>
      <c r="ES369" s="65"/>
      <c r="ET369" s="65"/>
      <c r="EU369" s="65"/>
      <c r="EV369" s="65"/>
      <c r="EW369" s="65"/>
      <c r="EX369" s="65"/>
      <c r="EY369" s="65"/>
      <c r="EZ369" s="65"/>
      <c r="FA369" s="65"/>
      <c r="FB369" s="65"/>
      <c r="FC369" s="65"/>
      <c r="FD369" s="65"/>
      <c r="FE369" s="65"/>
      <c r="FF369" s="65"/>
      <c r="FG369" s="65"/>
      <c r="FH369" s="65"/>
      <c r="FI369" s="65"/>
      <c r="FJ369" s="65"/>
      <c r="FK369" s="65"/>
      <c r="FL369" s="65"/>
      <c r="FM369" s="65"/>
      <c r="FN369" s="65"/>
      <c r="FO369" s="65"/>
      <c r="FP369" s="65"/>
      <c r="FQ369" s="65"/>
      <c r="FR369" s="65"/>
      <c r="FS369" s="65"/>
      <c r="FT369" s="65"/>
      <c r="FU369" s="65"/>
      <c r="FV369" s="65"/>
      <c r="FW369" s="65"/>
      <c r="FX369" s="65"/>
      <c r="FY369" s="65"/>
      <c r="FZ369" s="65"/>
      <c r="GA369" s="65"/>
      <c r="GB369" s="65"/>
      <c r="GC369" s="65"/>
      <c r="GD369" s="65"/>
      <c r="GE369" s="65"/>
      <c r="GF369" s="65"/>
      <c r="GG369" s="65"/>
      <c r="GH369" s="65"/>
      <c r="GI369" s="65"/>
      <c r="GJ369" s="65"/>
      <c r="GK369" s="65"/>
      <c r="GL369" s="65"/>
      <c r="GM369" s="65"/>
      <c r="GN369" s="65"/>
      <c r="GO369" s="65"/>
      <c r="GP369" s="65"/>
      <c r="GQ369" s="65"/>
      <c r="GR369" s="65"/>
      <c r="GS369" s="65"/>
      <c r="GT369" s="65"/>
      <c r="GU369" s="65"/>
      <c r="GV369" s="65"/>
      <c r="GW369" s="65"/>
      <c r="GX369" s="65"/>
      <c r="GY369" s="65"/>
      <c r="GZ369" s="65"/>
      <c r="HA369" s="65"/>
      <c r="HB369" s="65"/>
      <c r="HC369" s="65"/>
      <c r="HD369" s="65"/>
      <c r="HE369" s="65"/>
      <c r="HF369" s="65"/>
      <c r="HG369" s="65"/>
      <c r="HH369" s="65"/>
      <c r="HI369" s="65"/>
      <c r="HJ369" s="65"/>
      <c r="HK369" s="65"/>
      <c r="HL369" s="65"/>
      <c r="HM369" s="65"/>
      <c r="HN369" s="65"/>
      <c r="HO369" s="65"/>
      <c r="HP369" s="65"/>
      <c r="HQ369" s="65"/>
      <c r="HR369" s="65"/>
      <c r="HS369" s="65"/>
      <c r="HT369" s="65"/>
      <c r="HU369" s="65"/>
      <c r="HV369" s="65"/>
      <c r="HW369" s="65"/>
      <c r="HX369" s="65"/>
      <c r="HY369" s="65"/>
      <c r="HZ369" s="65"/>
      <c r="IA369" s="65"/>
      <c r="IB369" s="65"/>
      <c r="IC369" s="65"/>
    </row>
    <row r="370" spans="2:237" s="62" customFormat="1" ht="12">
      <c r="B370" s="63"/>
      <c r="C370" s="64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  <c r="AA370" s="65"/>
      <c r="AB370" s="65"/>
      <c r="AC370" s="65"/>
      <c r="AD370" s="65"/>
      <c r="AE370" s="65"/>
      <c r="AF370" s="65"/>
      <c r="AG370" s="65"/>
      <c r="AH370" s="65"/>
      <c r="AI370" s="65"/>
      <c r="AJ370" s="65"/>
      <c r="AK370" s="65"/>
      <c r="AL370" s="65"/>
      <c r="AM370" s="65"/>
      <c r="AN370" s="65"/>
      <c r="AO370" s="65"/>
      <c r="AP370" s="65"/>
      <c r="AQ370" s="65"/>
      <c r="AR370" s="65"/>
      <c r="AS370" s="65"/>
      <c r="AT370" s="65"/>
      <c r="AU370" s="65"/>
      <c r="AV370" s="65"/>
      <c r="AW370" s="65"/>
      <c r="AX370" s="65"/>
      <c r="AY370" s="65"/>
      <c r="AZ370" s="65"/>
      <c r="BA370" s="65"/>
      <c r="BB370" s="65"/>
      <c r="BC370" s="65"/>
      <c r="BD370" s="65"/>
      <c r="BE370" s="65"/>
      <c r="BF370" s="65"/>
      <c r="BG370" s="65"/>
      <c r="BH370" s="65"/>
      <c r="BI370" s="65"/>
      <c r="BJ370" s="65"/>
      <c r="BK370" s="65"/>
      <c r="BL370" s="65"/>
      <c r="BM370" s="65"/>
      <c r="BN370" s="65"/>
      <c r="BO370" s="65"/>
      <c r="BP370" s="65"/>
      <c r="BQ370" s="65"/>
      <c r="BR370" s="65"/>
      <c r="BS370" s="65"/>
      <c r="BT370" s="65"/>
      <c r="BU370" s="65"/>
      <c r="BV370" s="65"/>
      <c r="BW370" s="65"/>
      <c r="BX370" s="65"/>
      <c r="BY370" s="65"/>
      <c r="BZ370" s="65"/>
      <c r="CA370" s="65"/>
      <c r="CB370" s="65"/>
      <c r="CC370" s="65"/>
      <c r="CD370" s="65"/>
      <c r="CE370" s="65"/>
      <c r="CF370" s="65"/>
      <c r="CG370" s="65"/>
      <c r="CH370" s="65"/>
      <c r="CI370" s="65"/>
      <c r="CJ370" s="65"/>
      <c r="CK370" s="65"/>
      <c r="CL370" s="65"/>
      <c r="CM370" s="65"/>
      <c r="CN370" s="65"/>
      <c r="CO370" s="65"/>
      <c r="CP370" s="65"/>
      <c r="CQ370" s="65"/>
      <c r="CR370" s="65"/>
      <c r="CS370" s="65"/>
      <c r="CT370" s="65"/>
      <c r="CU370" s="65"/>
      <c r="CV370" s="65"/>
      <c r="CW370" s="65"/>
      <c r="CX370" s="65"/>
      <c r="CY370" s="65"/>
      <c r="CZ370" s="65"/>
      <c r="DA370" s="65"/>
      <c r="DB370" s="65"/>
      <c r="DC370" s="65"/>
      <c r="DD370" s="65"/>
      <c r="DE370" s="65"/>
      <c r="DF370" s="65"/>
      <c r="DG370" s="65"/>
      <c r="DH370" s="65"/>
      <c r="DI370" s="65"/>
      <c r="DJ370" s="65"/>
      <c r="DK370" s="65"/>
      <c r="DL370" s="65"/>
      <c r="DM370" s="65"/>
      <c r="DN370" s="65"/>
      <c r="DO370" s="65"/>
      <c r="DP370" s="65"/>
      <c r="DQ370" s="65"/>
      <c r="DR370" s="65"/>
      <c r="DS370" s="65"/>
      <c r="DT370" s="65"/>
      <c r="DU370" s="65"/>
      <c r="DV370" s="65"/>
      <c r="DW370" s="65"/>
      <c r="DX370" s="65"/>
      <c r="DY370" s="65"/>
      <c r="DZ370" s="65"/>
      <c r="EA370" s="65"/>
      <c r="EB370" s="65"/>
      <c r="EC370" s="65"/>
      <c r="ED370" s="65"/>
      <c r="EE370" s="65"/>
      <c r="EF370" s="65"/>
      <c r="EG370" s="65"/>
      <c r="EH370" s="65"/>
      <c r="EI370" s="65"/>
      <c r="EJ370" s="65"/>
      <c r="EK370" s="65"/>
      <c r="EL370" s="65"/>
      <c r="EM370" s="65"/>
      <c r="EN370" s="65"/>
      <c r="EO370" s="65"/>
      <c r="EP370" s="65"/>
      <c r="EQ370" s="65"/>
      <c r="ER370" s="65"/>
      <c r="ES370" s="65"/>
      <c r="ET370" s="65"/>
      <c r="EU370" s="65"/>
      <c r="EV370" s="65"/>
      <c r="EW370" s="65"/>
      <c r="EX370" s="65"/>
      <c r="EY370" s="65"/>
      <c r="EZ370" s="65"/>
      <c r="FA370" s="65"/>
      <c r="FB370" s="65"/>
      <c r="FC370" s="65"/>
      <c r="FD370" s="65"/>
      <c r="FE370" s="65"/>
      <c r="FF370" s="65"/>
      <c r="FG370" s="65"/>
      <c r="FH370" s="65"/>
      <c r="FI370" s="65"/>
      <c r="FJ370" s="65"/>
      <c r="FK370" s="65"/>
      <c r="FL370" s="65"/>
      <c r="FM370" s="65"/>
      <c r="FN370" s="65"/>
      <c r="FO370" s="65"/>
      <c r="FP370" s="65"/>
      <c r="FQ370" s="65"/>
      <c r="FR370" s="65"/>
      <c r="FS370" s="65"/>
      <c r="FT370" s="65"/>
      <c r="FU370" s="65"/>
      <c r="FV370" s="65"/>
      <c r="FW370" s="65"/>
      <c r="FX370" s="65"/>
      <c r="FY370" s="65"/>
      <c r="FZ370" s="65"/>
      <c r="GA370" s="65"/>
      <c r="GB370" s="65"/>
      <c r="GC370" s="65"/>
      <c r="GD370" s="65"/>
      <c r="GE370" s="65"/>
      <c r="GF370" s="65"/>
      <c r="GG370" s="65"/>
      <c r="GH370" s="65"/>
      <c r="GI370" s="65"/>
      <c r="GJ370" s="65"/>
      <c r="GK370" s="65"/>
      <c r="GL370" s="65"/>
      <c r="GM370" s="65"/>
      <c r="GN370" s="65"/>
      <c r="GO370" s="65"/>
      <c r="GP370" s="65"/>
      <c r="GQ370" s="65"/>
      <c r="GR370" s="65"/>
      <c r="GS370" s="65"/>
      <c r="GT370" s="65"/>
      <c r="GU370" s="65"/>
      <c r="GV370" s="65"/>
      <c r="GW370" s="65"/>
      <c r="GX370" s="65"/>
      <c r="GY370" s="65"/>
      <c r="GZ370" s="65"/>
      <c r="HA370" s="65"/>
      <c r="HB370" s="65"/>
      <c r="HC370" s="65"/>
      <c r="HD370" s="65"/>
      <c r="HE370" s="65"/>
      <c r="HF370" s="65"/>
      <c r="HG370" s="65"/>
      <c r="HH370" s="65"/>
      <c r="HI370" s="65"/>
      <c r="HJ370" s="65"/>
      <c r="HK370" s="65"/>
      <c r="HL370" s="65"/>
      <c r="HM370" s="65"/>
      <c r="HN370" s="65"/>
      <c r="HO370" s="65"/>
      <c r="HP370" s="65"/>
      <c r="HQ370" s="65"/>
      <c r="HR370" s="65"/>
      <c r="HS370" s="65"/>
      <c r="HT370" s="65"/>
      <c r="HU370" s="65"/>
      <c r="HV370" s="65"/>
      <c r="HW370" s="65"/>
      <c r="HX370" s="65"/>
      <c r="HY370" s="65"/>
      <c r="HZ370" s="65"/>
      <c r="IA370" s="65"/>
      <c r="IB370" s="65"/>
      <c r="IC370" s="65"/>
    </row>
    <row r="371" spans="2:237" s="62" customFormat="1" ht="12">
      <c r="B371" s="63"/>
      <c r="C371" s="64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  <c r="AA371" s="65"/>
      <c r="AB371" s="65"/>
      <c r="AC371" s="65"/>
      <c r="AD371" s="65"/>
      <c r="AE371" s="65"/>
      <c r="AF371" s="65"/>
      <c r="AG371" s="65"/>
      <c r="AH371" s="65"/>
      <c r="AI371" s="65"/>
      <c r="AJ371" s="65"/>
      <c r="AK371" s="65"/>
      <c r="AL371" s="65"/>
      <c r="AM371" s="65"/>
      <c r="AN371" s="65"/>
      <c r="AO371" s="65"/>
      <c r="AP371" s="65"/>
      <c r="AQ371" s="65"/>
      <c r="AR371" s="65"/>
      <c r="AS371" s="65"/>
      <c r="AT371" s="65"/>
      <c r="AU371" s="65"/>
      <c r="AV371" s="65"/>
      <c r="AW371" s="65"/>
      <c r="AX371" s="65"/>
      <c r="AY371" s="65"/>
      <c r="AZ371" s="65"/>
      <c r="BA371" s="65"/>
      <c r="BB371" s="65"/>
      <c r="BC371" s="65"/>
      <c r="BD371" s="65"/>
      <c r="BE371" s="65"/>
      <c r="BF371" s="65"/>
      <c r="BG371" s="65"/>
      <c r="BH371" s="65"/>
      <c r="BI371" s="65"/>
      <c r="BJ371" s="65"/>
      <c r="BK371" s="65"/>
      <c r="BL371" s="65"/>
      <c r="BM371" s="65"/>
      <c r="BN371" s="65"/>
      <c r="BO371" s="65"/>
      <c r="BP371" s="65"/>
      <c r="BQ371" s="65"/>
      <c r="BR371" s="65"/>
      <c r="BS371" s="65"/>
      <c r="BT371" s="65"/>
      <c r="BU371" s="65"/>
      <c r="BV371" s="65"/>
      <c r="BW371" s="65"/>
      <c r="BX371" s="65"/>
      <c r="BY371" s="65"/>
      <c r="BZ371" s="65"/>
      <c r="CA371" s="65"/>
      <c r="CB371" s="65"/>
      <c r="CC371" s="65"/>
      <c r="CD371" s="65"/>
      <c r="CE371" s="65"/>
      <c r="CF371" s="65"/>
      <c r="CG371" s="65"/>
      <c r="CH371" s="65"/>
      <c r="CI371" s="65"/>
      <c r="CJ371" s="65"/>
      <c r="CK371" s="65"/>
      <c r="CL371" s="65"/>
      <c r="CM371" s="65"/>
      <c r="CN371" s="65"/>
      <c r="CO371" s="65"/>
      <c r="CP371" s="65"/>
      <c r="CQ371" s="65"/>
      <c r="CR371" s="65"/>
      <c r="CS371" s="65"/>
      <c r="CT371" s="65"/>
      <c r="CU371" s="65"/>
      <c r="CV371" s="65"/>
      <c r="CW371" s="65"/>
      <c r="CX371" s="65"/>
      <c r="CY371" s="65"/>
      <c r="CZ371" s="65"/>
      <c r="DA371" s="65"/>
      <c r="DB371" s="65"/>
      <c r="DC371" s="65"/>
      <c r="DD371" s="65"/>
      <c r="DE371" s="65"/>
      <c r="DF371" s="65"/>
      <c r="DG371" s="65"/>
      <c r="DH371" s="65"/>
      <c r="DI371" s="65"/>
      <c r="DJ371" s="65"/>
      <c r="DK371" s="65"/>
      <c r="DL371" s="65"/>
      <c r="DM371" s="65"/>
      <c r="DN371" s="65"/>
      <c r="DO371" s="65"/>
      <c r="DP371" s="65"/>
      <c r="DQ371" s="65"/>
      <c r="DR371" s="65"/>
      <c r="DS371" s="65"/>
      <c r="DT371" s="65"/>
      <c r="DU371" s="65"/>
      <c r="DV371" s="65"/>
      <c r="DW371" s="65"/>
      <c r="DX371" s="65"/>
      <c r="DY371" s="65"/>
      <c r="DZ371" s="65"/>
      <c r="EA371" s="65"/>
      <c r="EB371" s="65"/>
      <c r="EC371" s="65"/>
      <c r="ED371" s="65"/>
      <c r="EE371" s="65"/>
      <c r="EF371" s="65"/>
      <c r="EG371" s="65"/>
      <c r="EH371" s="65"/>
      <c r="EI371" s="65"/>
      <c r="EJ371" s="65"/>
      <c r="EK371" s="65"/>
      <c r="EL371" s="65"/>
      <c r="EM371" s="65"/>
      <c r="EN371" s="65"/>
      <c r="EO371" s="65"/>
      <c r="EP371" s="65"/>
      <c r="EQ371" s="65"/>
      <c r="ER371" s="65"/>
      <c r="ES371" s="65"/>
      <c r="ET371" s="65"/>
      <c r="EU371" s="65"/>
      <c r="EV371" s="65"/>
      <c r="EW371" s="65"/>
      <c r="EX371" s="65"/>
      <c r="EY371" s="65"/>
      <c r="EZ371" s="65"/>
      <c r="FA371" s="65"/>
      <c r="FB371" s="65"/>
      <c r="FC371" s="65"/>
      <c r="FD371" s="65"/>
      <c r="FE371" s="65"/>
      <c r="FF371" s="65"/>
      <c r="FG371" s="65"/>
      <c r="FH371" s="65"/>
      <c r="FI371" s="65"/>
      <c r="FJ371" s="65"/>
      <c r="FK371" s="65"/>
      <c r="FL371" s="65"/>
      <c r="FM371" s="65"/>
      <c r="FN371" s="65"/>
      <c r="FO371" s="65"/>
      <c r="FP371" s="65"/>
      <c r="FQ371" s="65"/>
      <c r="FR371" s="65"/>
      <c r="FS371" s="65"/>
      <c r="FT371" s="65"/>
      <c r="FU371" s="65"/>
      <c r="FV371" s="65"/>
      <c r="FW371" s="65"/>
      <c r="FX371" s="65"/>
      <c r="FY371" s="65"/>
      <c r="FZ371" s="65"/>
      <c r="GA371" s="65"/>
      <c r="GB371" s="65"/>
      <c r="GC371" s="65"/>
      <c r="GD371" s="65"/>
      <c r="GE371" s="65"/>
      <c r="GF371" s="65"/>
      <c r="GG371" s="65"/>
      <c r="GH371" s="65"/>
      <c r="GI371" s="65"/>
      <c r="GJ371" s="65"/>
      <c r="GK371" s="65"/>
      <c r="GL371" s="65"/>
      <c r="GM371" s="65"/>
      <c r="GN371" s="65"/>
      <c r="GO371" s="65"/>
      <c r="GP371" s="65"/>
      <c r="GQ371" s="65"/>
      <c r="GR371" s="65"/>
      <c r="GS371" s="65"/>
      <c r="GT371" s="65"/>
      <c r="GU371" s="65"/>
      <c r="GV371" s="65"/>
      <c r="GW371" s="65"/>
      <c r="GX371" s="65"/>
      <c r="GY371" s="65"/>
      <c r="GZ371" s="65"/>
      <c r="HA371" s="65"/>
      <c r="HB371" s="65"/>
      <c r="HC371" s="65"/>
      <c r="HD371" s="65"/>
      <c r="HE371" s="65"/>
      <c r="HF371" s="65"/>
      <c r="HG371" s="65"/>
      <c r="HH371" s="65"/>
      <c r="HI371" s="65"/>
      <c r="HJ371" s="65"/>
      <c r="HK371" s="65"/>
      <c r="HL371" s="65"/>
      <c r="HM371" s="65"/>
      <c r="HN371" s="65"/>
      <c r="HO371" s="65"/>
      <c r="HP371" s="65"/>
      <c r="HQ371" s="65"/>
      <c r="HR371" s="65"/>
      <c r="HS371" s="65"/>
      <c r="HT371" s="65"/>
      <c r="HU371" s="65"/>
      <c r="HV371" s="65"/>
      <c r="HW371" s="65"/>
      <c r="HX371" s="65"/>
      <c r="HY371" s="65"/>
      <c r="HZ371" s="65"/>
      <c r="IA371" s="65"/>
      <c r="IB371" s="65"/>
      <c r="IC371" s="65"/>
    </row>
    <row r="372" spans="2:237" s="62" customFormat="1" ht="12">
      <c r="B372" s="63"/>
      <c r="C372" s="64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  <c r="AA372" s="65"/>
      <c r="AB372" s="65"/>
      <c r="AC372" s="65"/>
      <c r="AD372" s="65"/>
      <c r="AE372" s="65"/>
      <c r="AF372" s="65"/>
      <c r="AG372" s="65"/>
      <c r="AH372" s="65"/>
      <c r="AI372" s="65"/>
      <c r="AJ372" s="65"/>
      <c r="AK372" s="65"/>
      <c r="AL372" s="65"/>
      <c r="AM372" s="65"/>
      <c r="AN372" s="65"/>
      <c r="AO372" s="65"/>
      <c r="AP372" s="65"/>
      <c r="AQ372" s="65"/>
      <c r="AR372" s="65"/>
      <c r="AS372" s="65"/>
      <c r="AT372" s="65"/>
      <c r="AU372" s="65"/>
      <c r="AV372" s="65"/>
      <c r="AW372" s="65"/>
      <c r="AX372" s="65"/>
      <c r="AY372" s="65"/>
      <c r="AZ372" s="65"/>
      <c r="BA372" s="65"/>
      <c r="BB372" s="65"/>
      <c r="BC372" s="65"/>
      <c r="BD372" s="65"/>
      <c r="BE372" s="65"/>
      <c r="BF372" s="65"/>
      <c r="BG372" s="65"/>
      <c r="BH372" s="65"/>
      <c r="BI372" s="65"/>
      <c r="BJ372" s="65"/>
      <c r="BK372" s="65"/>
      <c r="BL372" s="65"/>
      <c r="BM372" s="65"/>
      <c r="BN372" s="65"/>
      <c r="BO372" s="65"/>
      <c r="BP372" s="65"/>
      <c r="BQ372" s="65"/>
      <c r="BR372" s="65"/>
      <c r="BS372" s="65"/>
      <c r="BT372" s="65"/>
      <c r="BU372" s="65"/>
      <c r="BV372" s="65"/>
      <c r="BW372" s="65"/>
      <c r="BX372" s="65"/>
      <c r="BY372" s="65"/>
      <c r="BZ372" s="65"/>
      <c r="CA372" s="65"/>
      <c r="CB372" s="65"/>
      <c r="CC372" s="65"/>
      <c r="CD372" s="65"/>
      <c r="CE372" s="65"/>
      <c r="CF372" s="65"/>
      <c r="CG372" s="65"/>
      <c r="CH372" s="65"/>
      <c r="CI372" s="65"/>
      <c r="CJ372" s="65"/>
      <c r="CK372" s="65"/>
      <c r="CL372" s="65"/>
      <c r="CM372" s="65"/>
      <c r="CN372" s="65"/>
      <c r="CO372" s="65"/>
      <c r="CP372" s="65"/>
      <c r="CQ372" s="65"/>
      <c r="CR372" s="65"/>
      <c r="CS372" s="65"/>
      <c r="CT372" s="65"/>
      <c r="CU372" s="65"/>
      <c r="CV372" s="65"/>
      <c r="CW372" s="65"/>
      <c r="CX372" s="65"/>
      <c r="CY372" s="65"/>
      <c r="CZ372" s="65"/>
      <c r="DA372" s="65"/>
      <c r="DB372" s="65"/>
      <c r="DC372" s="65"/>
      <c r="DD372" s="65"/>
      <c r="DE372" s="65"/>
      <c r="DF372" s="65"/>
      <c r="DG372" s="65"/>
      <c r="DH372" s="65"/>
      <c r="DI372" s="65"/>
      <c r="DJ372" s="65"/>
      <c r="DK372" s="65"/>
      <c r="DL372" s="65"/>
      <c r="DM372" s="65"/>
      <c r="DN372" s="65"/>
      <c r="DO372" s="65"/>
      <c r="DP372" s="65"/>
      <c r="DQ372" s="65"/>
      <c r="DR372" s="65"/>
      <c r="DS372" s="65"/>
      <c r="DT372" s="65"/>
      <c r="DU372" s="65"/>
      <c r="DV372" s="65"/>
      <c r="DW372" s="65"/>
      <c r="DX372" s="65"/>
      <c r="DY372" s="65"/>
      <c r="DZ372" s="65"/>
      <c r="EA372" s="65"/>
      <c r="EB372" s="65"/>
      <c r="EC372" s="65"/>
      <c r="ED372" s="65"/>
      <c r="EE372" s="65"/>
      <c r="EF372" s="65"/>
      <c r="EG372" s="65"/>
      <c r="EH372" s="65"/>
      <c r="EI372" s="65"/>
      <c r="EJ372" s="65"/>
      <c r="EK372" s="65"/>
      <c r="EL372" s="65"/>
      <c r="EM372" s="65"/>
      <c r="EN372" s="65"/>
      <c r="EO372" s="65"/>
      <c r="EP372" s="65"/>
      <c r="EQ372" s="65"/>
      <c r="ER372" s="65"/>
      <c r="ES372" s="65"/>
      <c r="ET372" s="65"/>
      <c r="EU372" s="65"/>
      <c r="EV372" s="65"/>
      <c r="EW372" s="65"/>
      <c r="EX372" s="65"/>
      <c r="EY372" s="65"/>
      <c r="EZ372" s="65"/>
      <c r="FA372" s="65"/>
      <c r="FB372" s="65"/>
      <c r="FC372" s="65"/>
      <c r="FD372" s="65"/>
      <c r="FE372" s="65"/>
      <c r="FF372" s="65"/>
      <c r="FG372" s="65"/>
      <c r="FH372" s="65"/>
      <c r="FI372" s="65"/>
      <c r="FJ372" s="65"/>
      <c r="FK372" s="65"/>
      <c r="FL372" s="65"/>
      <c r="FM372" s="65"/>
      <c r="FN372" s="65"/>
      <c r="FO372" s="65"/>
      <c r="FP372" s="65"/>
      <c r="FQ372" s="65"/>
      <c r="FR372" s="65"/>
      <c r="FS372" s="65"/>
      <c r="FT372" s="65"/>
      <c r="FU372" s="65"/>
      <c r="FV372" s="65"/>
      <c r="FW372" s="65"/>
      <c r="FX372" s="65"/>
      <c r="FY372" s="65"/>
      <c r="FZ372" s="65"/>
      <c r="GA372" s="65"/>
      <c r="GB372" s="65"/>
      <c r="GC372" s="65"/>
      <c r="GD372" s="65"/>
      <c r="GE372" s="65"/>
      <c r="GF372" s="65"/>
      <c r="GG372" s="65"/>
      <c r="GH372" s="65"/>
      <c r="GI372" s="65"/>
      <c r="GJ372" s="65"/>
      <c r="GK372" s="65"/>
      <c r="GL372" s="65"/>
      <c r="GM372" s="65"/>
      <c r="GN372" s="65"/>
      <c r="GO372" s="65"/>
      <c r="GP372" s="65"/>
      <c r="GQ372" s="65"/>
      <c r="GR372" s="65"/>
      <c r="GS372" s="65"/>
      <c r="GT372" s="65"/>
      <c r="GU372" s="65"/>
      <c r="GV372" s="65"/>
      <c r="GW372" s="65"/>
      <c r="GX372" s="65"/>
      <c r="GY372" s="65"/>
      <c r="GZ372" s="65"/>
      <c r="HA372" s="65"/>
      <c r="HB372" s="65"/>
      <c r="HC372" s="65"/>
      <c r="HD372" s="65"/>
      <c r="HE372" s="65"/>
      <c r="HF372" s="65"/>
      <c r="HG372" s="65"/>
      <c r="HH372" s="65"/>
      <c r="HI372" s="65"/>
      <c r="HJ372" s="65"/>
      <c r="HK372" s="65"/>
      <c r="HL372" s="65"/>
      <c r="HM372" s="65"/>
      <c r="HN372" s="65"/>
      <c r="HO372" s="65"/>
      <c r="HP372" s="65"/>
      <c r="HQ372" s="65"/>
      <c r="HR372" s="65"/>
      <c r="HS372" s="65"/>
      <c r="HT372" s="65"/>
      <c r="HU372" s="65"/>
      <c r="HV372" s="65"/>
      <c r="HW372" s="65"/>
      <c r="HX372" s="65"/>
      <c r="HY372" s="65"/>
      <c r="HZ372" s="65"/>
      <c r="IA372" s="65"/>
      <c r="IB372" s="65"/>
      <c r="IC372" s="65"/>
    </row>
    <row r="373" spans="2:237" s="62" customFormat="1" ht="12">
      <c r="B373" s="63"/>
      <c r="C373" s="64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  <c r="AA373" s="65"/>
      <c r="AB373" s="65"/>
      <c r="AC373" s="65"/>
      <c r="AD373" s="65"/>
      <c r="AE373" s="65"/>
      <c r="AF373" s="65"/>
      <c r="AG373" s="65"/>
      <c r="AH373" s="65"/>
      <c r="AI373" s="65"/>
      <c r="AJ373" s="65"/>
      <c r="AK373" s="65"/>
      <c r="AL373" s="65"/>
      <c r="AM373" s="65"/>
      <c r="AN373" s="65"/>
      <c r="AO373" s="65"/>
      <c r="AP373" s="65"/>
      <c r="AQ373" s="65"/>
      <c r="AR373" s="65"/>
      <c r="AS373" s="65"/>
      <c r="AT373" s="65"/>
      <c r="AU373" s="65"/>
      <c r="AV373" s="65"/>
      <c r="AW373" s="65"/>
      <c r="AX373" s="65"/>
      <c r="AY373" s="65"/>
      <c r="AZ373" s="65"/>
      <c r="BA373" s="65"/>
      <c r="BB373" s="65"/>
      <c r="BC373" s="65"/>
      <c r="BD373" s="65"/>
      <c r="BE373" s="65"/>
      <c r="BF373" s="65"/>
      <c r="BG373" s="65"/>
      <c r="BH373" s="65"/>
      <c r="BI373" s="65"/>
      <c r="BJ373" s="65"/>
      <c r="BK373" s="65"/>
      <c r="BL373" s="65"/>
      <c r="BM373" s="65"/>
      <c r="BN373" s="65"/>
      <c r="BO373" s="65"/>
      <c r="BP373" s="65"/>
      <c r="BQ373" s="65"/>
      <c r="BR373" s="65"/>
      <c r="BS373" s="65"/>
      <c r="BT373" s="65"/>
      <c r="BU373" s="65"/>
      <c r="BV373" s="65"/>
      <c r="BW373" s="65"/>
      <c r="BX373" s="65"/>
      <c r="BY373" s="65"/>
      <c r="BZ373" s="65"/>
      <c r="CA373" s="65"/>
      <c r="CB373" s="65"/>
      <c r="CC373" s="65"/>
      <c r="CD373" s="65"/>
      <c r="CE373" s="65"/>
      <c r="CF373" s="65"/>
      <c r="CG373" s="65"/>
      <c r="CH373" s="65"/>
      <c r="CI373" s="65"/>
      <c r="CJ373" s="65"/>
      <c r="CK373" s="65"/>
      <c r="CL373" s="65"/>
      <c r="CM373" s="65"/>
      <c r="CN373" s="65"/>
      <c r="CO373" s="65"/>
      <c r="CP373" s="65"/>
      <c r="CQ373" s="65"/>
      <c r="CR373" s="65"/>
      <c r="CS373" s="65"/>
      <c r="CT373" s="65"/>
      <c r="CU373" s="65"/>
      <c r="CV373" s="65"/>
      <c r="CW373" s="65"/>
      <c r="CX373" s="65"/>
      <c r="CY373" s="65"/>
      <c r="CZ373" s="65"/>
      <c r="DA373" s="65"/>
      <c r="DB373" s="65"/>
      <c r="DC373" s="65"/>
      <c r="DD373" s="65"/>
      <c r="DE373" s="65"/>
      <c r="DF373" s="65"/>
      <c r="DG373" s="65"/>
      <c r="DH373" s="65"/>
      <c r="DI373" s="65"/>
      <c r="DJ373" s="65"/>
      <c r="DK373" s="65"/>
      <c r="DL373" s="65"/>
      <c r="DM373" s="65"/>
      <c r="DN373" s="65"/>
      <c r="DO373" s="65"/>
      <c r="DP373" s="65"/>
      <c r="DQ373" s="65"/>
      <c r="DR373" s="65"/>
      <c r="DS373" s="65"/>
      <c r="DT373" s="65"/>
      <c r="DU373" s="65"/>
      <c r="DV373" s="65"/>
      <c r="DW373" s="65"/>
      <c r="DX373" s="65"/>
      <c r="DY373" s="65"/>
      <c r="DZ373" s="65"/>
      <c r="EA373" s="65"/>
      <c r="EB373" s="65"/>
      <c r="EC373" s="65"/>
      <c r="ED373" s="65"/>
      <c r="EE373" s="65"/>
      <c r="EF373" s="65"/>
      <c r="EG373" s="65"/>
      <c r="EH373" s="65"/>
      <c r="EI373" s="65"/>
      <c r="EJ373" s="65"/>
      <c r="EK373" s="65"/>
      <c r="EL373" s="65"/>
      <c r="EM373" s="65"/>
      <c r="EN373" s="65"/>
      <c r="EO373" s="65"/>
      <c r="EP373" s="65"/>
      <c r="EQ373" s="65"/>
      <c r="ER373" s="65"/>
      <c r="ES373" s="65"/>
      <c r="ET373" s="65"/>
      <c r="EU373" s="65"/>
      <c r="EV373" s="65"/>
      <c r="EW373" s="65"/>
      <c r="EX373" s="65"/>
      <c r="EY373" s="65"/>
      <c r="EZ373" s="65"/>
      <c r="FA373" s="65"/>
      <c r="FB373" s="65"/>
      <c r="FC373" s="65"/>
      <c r="FD373" s="65"/>
      <c r="FE373" s="65"/>
      <c r="FF373" s="65"/>
      <c r="FG373" s="65"/>
      <c r="FH373" s="65"/>
      <c r="FI373" s="65"/>
      <c r="FJ373" s="65"/>
      <c r="FK373" s="65"/>
      <c r="FL373" s="65"/>
      <c r="FM373" s="65"/>
      <c r="FN373" s="65"/>
      <c r="FO373" s="65"/>
      <c r="FP373" s="65"/>
      <c r="FQ373" s="65"/>
      <c r="FR373" s="65"/>
      <c r="FS373" s="65"/>
      <c r="FT373" s="65"/>
      <c r="FU373" s="65"/>
      <c r="FV373" s="65"/>
      <c r="FW373" s="65"/>
      <c r="FX373" s="65"/>
      <c r="FY373" s="65"/>
      <c r="FZ373" s="65"/>
      <c r="GA373" s="65"/>
      <c r="GB373" s="65"/>
      <c r="GC373" s="65"/>
      <c r="GD373" s="65"/>
      <c r="GE373" s="65"/>
      <c r="GF373" s="65"/>
      <c r="GG373" s="65"/>
      <c r="GH373" s="65"/>
      <c r="GI373" s="65"/>
      <c r="GJ373" s="65"/>
      <c r="GK373" s="65"/>
      <c r="GL373" s="65"/>
      <c r="GM373" s="65"/>
      <c r="GN373" s="65"/>
      <c r="GO373" s="65"/>
      <c r="GP373" s="65"/>
      <c r="GQ373" s="65"/>
      <c r="GR373" s="65"/>
      <c r="GS373" s="65"/>
      <c r="GT373" s="65"/>
      <c r="GU373" s="65"/>
      <c r="GV373" s="65"/>
      <c r="GW373" s="65"/>
      <c r="GX373" s="65"/>
      <c r="GY373" s="65"/>
      <c r="GZ373" s="65"/>
      <c r="HA373" s="65"/>
      <c r="HB373" s="65"/>
      <c r="HC373" s="65"/>
      <c r="HD373" s="65"/>
      <c r="HE373" s="65"/>
      <c r="HF373" s="65"/>
      <c r="HG373" s="65"/>
      <c r="HH373" s="65"/>
      <c r="HI373" s="65"/>
      <c r="HJ373" s="65"/>
      <c r="HK373" s="65"/>
      <c r="HL373" s="65"/>
      <c r="HM373" s="65"/>
      <c r="HN373" s="65"/>
      <c r="HO373" s="65"/>
      <c r="HP373" s="65"/>
      <c r="HQ373" s="65"/>
      <c r="HR373" s="65"/>
      <c r="HS373" s="65"/>
      <c r="HT373" s="65"/>
      <c r="HU373" s="65"/>
      <c r="HV373" s="65"/>
      <c r="HW373" s="65"/>
      <c r="HX373" s="65"/>
      <c r="HY373" s="65"/>
      <c r="HZ373" s="65"/>
      <c r="IA373" s="65"/>
      <c r="IB373" s="65"/>
      <c r="IC373" s="65"/>
    </row>
    <row r="375" spans="2:237" s="62" customFormat="1" ht="12">
      <c r="B375" s="63"/>
      <c r="C375" s="64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  <c r="AA375" s="65"/>
      <c r="AB375" s="65"/>
      <c r="AC375" s="65"/>
      <c r="AD375" s="65"/>
      <c r="AE375" s="65"/>
      <c r="AF375" s="65"/>
      <c r="AG375" s="65"/>
      <c r="AH375" s="65"/>
      <c r="AI375" s="65"/>
      <c r="AJ375" s="65"/>
      <c r="AK375" s="65"/>
      <c r="AL375" s="65"/>
      <c r="AM375" s="65"/>
      <c r="AN375" s="65"/>
      <c r="AO375" s="65"/>
      <c r="AP375" s="65"/>
      <c r="AQ375" s="65"/>
      <c r="AR375" s="65"/>
      <c r="AS375" s="65"/>
      <c r="AT375" s="65"/>
      <c r="AU375" s="65"/>
      <c r="AV375" s="65"/>
      <c r="AW375" s="65"/>
      <c r="AX375" s="65"/>
      <c r="AY375" s="65"/>
      <c r="AZ375" s="65"/>
      <c r="BA375" s="65"/>
      <c r="BB375" s="65"/>
      <c r="BC375" s="65"/>
      <c r="BD375" s="65"/>
      <c r="BE375" s="65"/>
      <c r="BF375" s="65"/>
      <c r="BG375" s="65"/>
      <c r="BH375" s="65"/>
      <c r="BI375" s="65"/>
      <c r="BJ375" s="65"/>
      <c r="BK375" s="65"/>
      <c r="BL375" s="65"/>
      <c r="BM375" s="65"/>
      <c r="BN375" s="65"/>
      <c r="BO375" s="65"/>
      <c r="BP375" s="65"/>
      <c r="BQ375" s="65"/>
      <c r="BR375" s="65"/>
      <c r="BS375" s="65"/>
      <c r="BT375" s="65"/>
      <c r="BU375" s="65"/>
      <c r="BV375" s="65"/>
      <c r="BW375" s="65"/>
      <c r="BX375" s="65"/>
      <c r="BY375" s="65"/>
      <c r="BZ375" s="65"/>
      <c r="CA375" s="65"/>
      <c r="CB375" s="65"/>
      <c r="CC375" s="65"/>
      <c r="CD375" s="65"/>
      <c r="CE375" s="65"/>
      <c r="CF375" s="65"/>
      <c r="CG375" s="65"/>
      <c r="CH375" s="65"/>
      <c r="CI375" s="65"/>
      <c r="CJ375" s="65"/>
      <c r="CK375" s="65"/>
      <c r="CL375" s="65"/>
      <c r="CM375" s="65"/>
      <c r="CN375" s="65"/>
      <c r="CO375" s="65"/>
      <c r="CP375" s="65"/>
      <c r="CQ375" s="65"/>
      <c r="CR375" s="65"/>
      <c r="CS375" s="65"/>
      <c r="CT375" s="65"/>
      <c r="CU375" s="65"/>
      <c r="CV375" s="65"/>
      <c r="CW375" s="65"/>
      <c r="CX375" s="65"/>
      <c r="CY375" s="65"/>
      <c r="CZ375" s="65"/>
      <c r="DA375" s="65"/>
      <c r="DB375" s="65"/>
      <c r="DC375" s="65"/>
      <c r="DD375" s="65"/>
      <c r="DE375" s="65"/>
      <c r="DF375" s="65"/>
      <c r="DG375" s="65"/>
      <c r="DH375" s="65"/>
      <c r="DI375" s="65"/>
      <c r="DJ375" s="65"/>
      <c r="DK375" s="65"/>
      <c r="DL375" s="65"/>
      <c r="DM375" s="65"/>
      <c r="DN375" s="65"/>
      <c r="DO375" s="65"/>
      <c r="DP375" s="65"/>
      <c r="DQ375" s="65"/>
      <c r="DR375" s="65"/>
      <c r="DS375" s="65"/>
      <c r="DT375" s="65"/>
      <c r="DU375" s="65"/>
      <c r="DV375" s="65"/>
      <c r="DW375" s="65"/>
      <c r="DX375" s="65"/>
      <c r="DY375" s="65"/>
      <c r="DZ375" s="65"/>
      <c r="EA375" s="65"/>
      <c r="EB375" s="65"/>
      <c r="EC375" s="65"/>
      <c r="ED375" s="65"/>
      <c r="EE375" s="65"/>
      <c r="EF375" s="65"/>
      <c r="EG375" s="65"/>
      <c r="EH375" s="65"/>
      <c r="EI375" s="65"/>
      <c r="EJ375" s="65"/>
      <c r="EK375" s="65"/>
      <c r="EL375" s="65"/>
      <c r="EM375" s="65"/>
      <c r="EN375" s="65"/>
      <c r="EO375" s="65"/>
      <c r="EP375" s="65"/>
      <c r="EQ375" s="65"/>
      <c r="ER375" s="65"/>
      <c r="ES375" s="65"/>
      <c r="ET375" s="65"/>
      <c r="EU375" s="65"/>
      <c r="EV375" s="65"/>
      <c r="EW375" s="65"/>
      <c r="EX375" s="65"/>
      <c r="EY375" s="65"/>
      <c r="EZ375" s="65"/>
      <c r="FA375" s="65"/>
      <c r="FB375" s="65"/>
      <c r="FC375" s="65"/>
      <c r="FD375" s="65"/>
      <c r="FE375" s="65"/>
      <c r="FF375" s="65"/>
      <c r="FG375" s="65"/>
      <c r="FH375" s="65"/>
      <c r="FI375" s="65"/>
      <c r="FJ375" s="65"/>
      <c r="FK375" s="65"/>
      <c r="FL375" s="65"/>
      <c r="FM375" s="65"/>
      <c r="FN375" s="65"/>
      <c r="FO375" s="65"/>
      <c r="FP375" s="65"/>
      <c r="FQ375" s="65"/>
      <c r="FR375" s="65"/>
      <c r="FS375" s="65"/>
      <c r="FT375" s="65"/>
      <c r="FU375" s="65"/>
      <c r="FV375" s="65"/>
      <c r="FW375" s="65"/>
      <c r="FX375" s="65"/>
      <c r="FY375" s="65"/>
      <c r="FZ375" s="65"/>
      <c r="GA375" s="65"/>
      <c r="GB375" s="65"/>
      <c r="GC375" s="65"/>
      <c r="GD375" s="65"/>
      <c r="GE375" s="65"/>
      <c r="GF375" s="65"/>
      <c r="GG375" s="65"/>
      <c r="GH375" s="65"/>
      <c r="GI375" s="65"/>
      <c r="GJ375" s="65"/>
      <c r="GK375" s="65"/>
      <c r="GL375" s="65"/>
      <c r="GM375" s="65"/>
      <c r="GN375" s="65"/>
      <c r="GO375" s="65"/>
      <c r="GP375" s="65"/>
      <c r="GQ375" s="65"/>
      <c r="GR375" s="65"/>
      <c r="GS375" s="65"/>
      <c r="GT375" s="65"/>
      <c r="GU375" s="65"/>
      <c r="GV375" s="65"/>
      <c r="GW375" s="65"/>
      <c r="GX375" s="65"/>
      <c r="GY375" s="65"/>
      <c r="GZ375" s="65"/>
      <c r="HA375" s="65"/>
      <c r="HB375" s="65"/>
      <c r="HC375" s="65"/>
      <c r="HD375" s="65"/>
      <c r="HE375" s="65"/>
      <c r="HF375" s="65"/>
      <c r="HG375" s="65"/>
      <c r="HH375" s="65"/>
      <c r="HI375" s="65"/>
      <c r="HJ375" s="65"/>
      <c r="HK375" s="65"/>
      <c r="HL375" s="65"/>
      <c r="HM375" s="65"/>
      <c r="HN375" s="65"/>
      <c r="HO375" s="65"/>
      <c r="HP375" s="65"/>
      <c r="HQ375" s="65"/>
      <c r="HR375" s="65"/>
      <c r="HS375" s="65"/>
      <c r="HT375" s="65"/>
      <c r="HU375" s="65"/>
      <c r="HV375" s="65"/>
      <c r="HW375" s="65"/>
      <c r="HX375" s="65"/>
      <c r="HY375" s="65"/>
      <c r="HZ375" s="65"/>
      <c r="IA375" s="65"/>
      <c r="IB375" s="65"/>
      <c r="IC375" s="65"/>
    </row>
    <row r="376" spans="2:237" s="62" customFormat="1" ht="12">
      <c r="B376" s="63"/>
      <c r="C376" s="64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  <c r="AA376" s="65"/>
      <c r="AB376" s="65"/>
      <c r="AC376" s="65"/>
      <c r="AD376" s="65"/>
      <c r="AE376" s="65"/>
      <c r="AF376" s="65"/>
      <c r="AG376" s="65"/>
      <c r="AH376" s="65"/>
      <c r="AI376" s="65"/>
      <c r="AJ376" s="65"/>
      <c r="AK376" s="65"/>
      <c r="AL376" s="65"/>
      <c r="AM376" s="65"/>
      <c r="AN376" s="65"/>
      <c r="AO376" s="65"/>
      <c r="AP376" s="65"/>
      <c r="AQ376" s="65"/>
      <c r="AR376" s="65"/>
      <c r="AS376" s="65"/>
      <c r="AT376" s="65"/>
      <c r="AU376" s="65"/>
      <c r="AV376" s="65"/>
      <c r="AW376" s="65"/>
      <c r="AX376" s="65"/>
      <c r="AY376" s="65"/>
      <c r="AZ376" s="65"/>
      <c r="BA376" s="65"/>
      <c r="BB376" s="65"/>
      <c r="BC376" s="65"/>
      <c r="BD376" s="65"/>
      <c r="BE376" s="65"/>
      <c r="BF376" s="65"/>
      <c r="BG376" s="65"/>
      <c r="BH376" s="65"/>
      <c r="BI376" s="65"/>
      <c r="BJ376" s="65"/>
      <c r="BK376" s="65"/>
      <c r="BL376" s="65"/>
      <c r="BM376" s="65"/>
      <c r="BN376" s="65"/>
      <c r="BO376" s="65"/>
      <c r="BP376" s="65"/>
      <c r="BQ376" s="65"/>
      <c r="BR376" s="65"/>
      <c r="BS376" s="65"/>
      <c r="BT376" s="65"/>
      <c r="BU376" s="65"/>
      <c r="BV376" s="65"/>
      <c r="BW376" s="65"/>
      <c r="BX376" s="65"/>
      <c r="BY376" s="65"/>
      <c r="BZ376" s="65"/>
      <c r="CA376" s="65"/>
      <c r="CB376" s="65"/>
      <c r="CC376" s="65"/>
      <c r="CD376" s="65"/>
      <c r="CE376" s="65"/>
      <c r="CF376" s="65"/>
      <c r="CG376" s="65"/>
      <c r="CH376" s="65"/>
      <c r="CI376" s="65"/>
      <c r="CJ376" s="65"/>
      <c r="CK376" s="65"/>
      <c r="CL376" s="65"/>
      <c r="CM376" s="65"/>
      <c r="CN376" s="65"/>
      <c r="CO376" s="65"/>
      <c r="CP376" s="65"/>
      <c r="CQ376" s="65"/>
      <c r="CR376" s="65"/>
      <c r="CS376" s="65"/>
      <c r="CT376" s="65"/>
      <c r="CU376" s="65"/>
      <c r="CV376" s="65"/>
      <c r="CW376" s="65"/>
      <c r="CX376" s="65"/>
      <c r="CY376" s="65"/>
      <c r="CZ376" s="65"/>
      <c r="DA376" s="65"/>
      <c r="DB376" s="65"/>
      <c r="DC376" s="65"/>
      <c r="DD376" s="65"/>
      <c r="DE376" s="65"/>
      <c r="DF376" s="65"/>
      <c r="DG376" s="65"/>
      <c r="DH376" s="65"/>
      <c r="DI376" s="65"/>
      <c r="DJ376" s="65"/>
      <c r="DK376" s="65"/>
      <c r="DL376" s="65"/>
      <c r="DM376" s="65"/>
      <c r="DN376" s="65"/>
      <c r="DO376" s="65"/>
      <c r="DP376" s="65"/>
      <c r="DQ376" s="65"/>
      <c r="DR376" s="65"/>
      <c r="DS376" s="65"/>
      <c r="DT376" s="65"/>
      <c r="DU376" s="65"/>
      <c r="DV376" s="65"/>
      <c r="DW376" s="65"/>
      <c r="DX376" s="65"/>
      <c r="DY376" s="65"/>
      <c r="DZ376" s="65"/>
      <c r="EA376" s="65"/>
      <c r="EB376" s="65"/>
      <c r="EC376" s="65"/>
      <c r="ED376" s="65"/>
      <c r="EE376" s="65"/>
      <c r="EF376" s="65"/>
      <c r="EG376" s="65"/>
      <c r="EH376" s="65"/>
      <c r="EI376" s="65"/>
      <c r="EJ376" s="65"/>
      <c r="EK376" s="65"/>
      <c r="EL376" s="65"/>
      <c r="EM376" s="65"/>
      <c r="EN376" s="65"/>
      <c r="EO376" s="65"/>
      <c r="EP376" s="65"/>
      <c r="EQ376" s="65"/>
      <c r="ER376" s="65"/>
      <c r="ES376" s="65"/>
      <c r="ET376" s="65"/>
      <c r="EU376" s="65"/>
      <c r="EV376" s="65"/>
      <c r="EW376" s="65"/>
      <c r="EX376" s="65"/>
      <c r="EY376" s="65"/>
      <c r="EZ376" s="65"/>
      <c r="FA376" s="65"/>
      <c r="FB376" s="65"/>
      <c r="FC376" s="65"/>
      <c r="FD376" s="65"/>
      <c r="FE376" s="65"/>
      <c r="FF376" s="65"/>
      <c r="FG376" s="65"/>
      <c r="FH376" s="65"/>
      <c r="FI376" s="65"/>
      <c r="FJ376" s="65"/>
      <c r="FK376" s="65"/>
      <c r="FL376" s="65"/>
      <c r="FM376" s="65"/>
      <c r="FN376" s="65"/>
      <c r="FO376" s="65"/>
      <c r="FP376" s="65"/>
      <c r="FQ376" s="65"/>
      <c r="FR376" s="65"/>
      <c r="FS376" s="65"/>
      <c r="FT376" s="65"/>
      <c r="FU376" s="65"/>
      <c r="FV376" s="65"/>
      <c r="FW376" s="65"/>
      <c r="FX376" s="65"/>
      <c r="FY376" s="65"/>
      <c r="FZ376" s="65"/>
      <c r="GA376" s="65"/>
      <c r="GB376" s="65"/>
      <c r="GC376" s="65"/>
      <c r="GD376" s="65"/>
      <c r="GE376" s="65"/>
      <c r="GF376" s="65"/>
      <c r="GG376" s="65"/>
      <c r="GH376" s="65"/>
      <c r="GI376" s="65"/>
      <c r="GJ376" s="65"/>
      <c r="GK376" s="65"/>
      <c r="GL376" s="65"/>
      <c r="GM376" s="65"/>
      <c r="GN376" s="65"/>
      <c r="GO376" s="65"/>
      <c r="GP376" s="65"/>
      <c r="GQ376" s="65"/>
      <c r="GR376" s="65"/>
      <c r="GS376" s="65"/>
      <c r="GT376" s="65"/>
      <c r="GU376" s="65"/>
      <c r="GV376" s="65"/>
      <c r="GW376" s="65"/>
      <c r="GX376" s="65"/>
      <c r="GY376" s="65"/>
      <c r="GZ376" s="65"/>
      <c r="HA376" s="65"/>
      <c r="HB376" s="65"/>
      <c r="HC376" s="65"/>
      <c r="HD376" s="65"/>
      <c r="HE376" s="65"/>
      <c r="HF376" s="65"/>
      <c r="HG376" s="65"/>
      <c r="HH376" s="65"/>
      <c r="HI376" s="65"/>
      <c r="HJ376" s="65"/>
      <c r="HK376" s="65"/>
      <c r="HL376" s="65"/>
      <c r="HM376" s="65"/>
      <c r="HN376" s="65"/>
      <c r="HO376" s="65"/>
      <c r="HP376" s="65"/>
      <c r="HQ376" s="65"/>
      <c r="HR376" s="65"/>
      <c r="HS376" s="65"/>
      <c r="HT376" s="65"/>
      <c r="HU376" s="65"/>
      <c r="HV376" s="65"/>
      <c r="HW376" s="65"/>
      <c r="HX376" s="65"/>
      <c r="HY376" s="65"/>
      <c r="HZ376" s="65"/>
      <c r="IA376" s="65"/>
      <c r="IB376" s="65"/>
      <c r="IC376" s="65"/>
    </row>
    <row r="377" spans="2:237" s="62" customFormat="1" ht="12">
      <c r="B377" s="63"/>
      <c r="C377" s="64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  <c r="AA377" s="65"/>
      <c r="AB377" s="65"/>
      <c r="AC377" s="65"/>
      <c r="AD377" s="65"/>
      <c r="AE377" s="65"/>
      <c r="AF377" s="65"/>
      <c r="AG377" s="65"/>
      <c r="AH377" s="65"/>
      <c r="AI377" s="65"/>
      <c r="AJ377" s="65"/>
      <c r="AK377" s="65"/>
      <c r="AL377" s="65"/>
      <c r="AM377" s="65"/>
      <c r="AN377" s="65"/>
      <c r="AO377" s="65"/>
      <c r="AP377" s="65"/>
      <c r="AQ377" s="65"/>
      <c r="AR377" s="65"/>
      <c r="AS377" s="65"/>
      <c r="AT377" s="65"/>
      <c r="AU377" s="65"/>
      <c r="AV377" s="65"/>
      <c r="AW377" s="65"/>
      <c r="AX377" s="65"/>
      <c r="AY377" s="65"/>
      <c r="AZ377" s="65"/>
      <c r="BA377" s="65"/>
      <c r="BB377" s="65"/>
      <c r="BC377" s="65"/>
      <c r="BD377" s="65"/>
      <c r="BE377" s="65"/>
      <c r="BF377" s="65"/>
      <c r="BG377" s="65"/>
      <c r="BH377" s="65"/>
      <c r="BI377" s="65"/>
      <c r="BJ377" s="65"/>
      <c r="BK377" s="65"/>
      <c r="BL377" s="65"/>
      <c r="BM377" s="65"/>
      <c r="BN377" s="65"/>
      <c r="BO377" s="65"/>
      <c r="BP377" s="65"/>
      <c r="BQ377" s="65"/>
      <c r="BR377" s="65"/>
      <c r="BS377" s="65"/>
      <c r="BT377" s="65"/>
      <c r="BU377" s="65"/>
      <c r="BV377" s="65"/>
      <c r="BW377" s="65"/>
      <c r="BX377" s="65"/>
      <c r="BY377" s="65"/>
      <c r="BZ377" s="65"/>
      <c r="CA377" s="65"/>
      <c r="CB377" s="65"/>
      <c r="CC377" s="65"/>
      <c r="CD377" s="65"/>
      <c r="CE377" s="65"/>
      <c r="CF377" s="65"/>
      <c r="CG377" s="65"/>
      <c r="CH377" s="65"/>
      <c r="CI377" s="65"/>
      <c r="CJ377" s="65"/>
      <c r="CK377" s="65"/>
      <c r="CL377" s="65"/>
      <c r="CM377" s="65"/>
      <c r="CN377" s="65"/>
      <c r="CO377" s="65"/>
      <c r="CP377" s="65"/>
      <c r="CQ377" s="65"/>
      <c r="CR377" s="65"/>
      <c r="CS377" s="65"/>
      <c r="CT377" s="65"/>
      <c r="CU377" s="65"/>
      <c r="CV377" s="65"/>
      <c r="CW377" s="65"/>
      <c r="CX377" s="65"/>
      <c r="CY377" s="65"/>
      <c r="CZ377" s="65"/>
      <c r="DA377" s="65"/>
      <c r="DB377" s="65"/>
      <c r="DC377" s="65"/>
      <c r="DD377" s="65"/>
      <c r="DE377" s="65"/>
      <c r="DF377" s="65"/>
      <c r="DG377" s="65"/>
      <c r="DH377" s="65"/>
      <c r="DI377" s="65"/>
      <c r="DJ377" s="65"/>
      <c r="DK377" s="65"/>
      <c r="DL377" s="65"/>
      <c r="DM377" s="65"/>
      <c r="DN377" s="65"/>
      <c r="DO377" s="65"/>
      <c r="DP377" s="65"/>
      <c r="DQ377" s="65"/>
      <c r="DR377" s="65"/>
      <c r="DS377" s="65"/>
      <c r="DT377" s="65"/>
      <c r="DU377" s="65"/>
      <c r="DV377" s="65"/>
      <c r="DW377" s="65"/>
      <c r="DX377" s="65"/>
      <c r="DY377" s="65"/>
      <c r="DZ377" s="65"/>
      <c r="EA377" s="65"/>
      <c r="EB377" s="65"/>
      <c r="EC377" s="65"/>
      <c r="ED377" s="65"/>
      <c r="EE377" s="65"/>
      <c r="EF377" s="65"/>
      <c r="EG377" s="65"/>
      <c r="EH377" s="65"/>
      <c r="EI377" s="65"/>
      <c r="EJ377" s="65"/>
      <c r="EK377" s="65"/>
      <c r="EL377" s="65"/>
      <c r="EM377" s="65"/>
      <c r="EN377" s="65"/>
      <c r="EO377" s="65"/>
      <c r="EP377" s="65"/>
      <c r="EQ377" s="65"/>
      <c r="ER377" s="65"/>
      <c r="ES377" s="65"/>
      <c r="ET377" s="65"/>
      <c r="EU377" s="65"/>
      <c r="EV377" s="65"/>
      <c r="EW377" s="65"/>
      <c r="EX377" s="65"/>
      <c r="EY377" s="65"/>
      <c r="EZ377" s="65"/>
      <c r="FA377" s="65"/>
      <c r="FB377" s="65"/>
      <c r="FC377" s="65"/>
      <c r="FD377" s="65"/>
      <c r="FE377" s="65"/>
      <c r="FF377" s="65"/>
      <c r="FG377" s="65"/>
      <c r="FH377" s="65"/>
      <c r="FI377" s="65"/>
      <c r="FJ377" s="65"/>
      <c r="FK377" s="65"/>
      <c r="FL377" s="65"/>
      <c r="FM377" s="65"/>
      <c r="FN377" s="65"/>
      <c r="FO377" s="65"/>
      <c r="FP377" s="65"/>
      <c r="FQ377" s="65"/>
      <c r="FR377" s="65"/>
      <c r="FS377" s="65"/>
      <c r="FT377" s="65"/>
      <c r="FU377" s="65"/>
      <c r="FV377" s="65"/>
      <c r="FW377" s="65"/>
      <c r="FX377" s="65"/>
      <c r="FY377" s="65"/>
      <c r="FZ377" s="65"/>
      <c r="GA377" s="65"/>
      <c r="GB377" s="65"/>
      <c r="GC377" s="65"/>
      <c r="GD377" s="65"/>
      <c r="GE377" s="65"/>
      <c r="GF377" s="65"/>
      <c r="GG377" s="65"/>
      <c r="GH377" s="65"/>
      <c r="GI377" s="65"/>
      <c r="GJ377" s="65"/>
      <c r="GK377" s="65"/>
      <c r="GL377" s="65"/>
      <c r="GM377" s="65"/>
      <c r="GN377" s="65"/>
      <c r="GO377" s="65"/>
      <c r="GP377" s="65"/>
      <c r="GQ377" s="65"/>
      <c r="GR377" s="65"/>
      <c r="GS377" s="65"/>
      <c r="GT377" s="65"/>
      <c r="GU377" s="65"/>
      <c r="GV377" s="65"/>
      <c r="GW377" s="65"/>
      <c r="GX377" s="65"/>
      <c r="GY377" s="65"/>
      <c r="GZ377" s="65"/>
      <c r="HA377" s="65"/>
      <c r="HB377" s="65"/>
      <c r="HC377" s="65"/>
      <c r="HD377" s="65"/>
      <c r="HE377" s="65"/>
      <c r="HF377" s="65"/>
      <c r="HG377" s="65"/>
      <c r="HH377" s="65"/>
      <c r="HI377" s="65"/>
      <c r="HJ377" s="65"/>
      <c r="HK377" s="65"/>
      <c r="HL377" s="65"/>
      <c r="HM377" s="65"/>
      <c r="HN377" s="65"/>
      <c r="HO377" s="65"/>
      <c r="HP377" s="65"/>
      <c r="HQ377" s="65"/>
      <c r="HR377" s="65"/>
      <c r="HS377" s="65"/>
      <c r="HT377" s="65"/>
      <c r="HU377" s="65"/>
      <c r="HV377" s="65"/>
      <c r="HW377" s="65"/>
      <c r="HX377" s="65"/>
      <c r="HY377" s="65"/>
      <c r="HZ377" s="65"/>
      <c r="IA377" s="65"/>
      <c r="IB377" s="65"/>
      <c r="IC377" s="65"/>
    </row>
    <row r="378" spans="2:237" s="62" customFormat="1" ht="12">
      <c r="B378" s="63"/>
      <c r="C378" s="64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  <c r="AA378" s="65"/>
      <c r="AB378" s="65"/>
      <c r="AC378" s="65"/>
      <c r="AD378" s="65"/>
      <c r="AE378" s="65"/>
      <c r="AF378" s="65"/>
      <c r="AG378" s="65"/>
      <c r="AH378" s="65"/>
      <c r="AI378" s="65"/>
      <c r="AJ378" s="65"/>
      <c r="AK378" s="65"/>
      <c r="AL378" s="65"/>
      <c r="AM378" s="65"/>
      <c r="AN378" s="65"/>
      <c r="AO378" s="65"/>
      <c r="AP378" s="65"/>
      <c r="AQ378" s="65"/>
      <c r="AR378" s="65"/>
      <c r="AS378" s="65"/>
      <c r="AT378" s="65"/>
      <c r="AU378" s="65"/>
      <c r="AV378" s="65"/>
      <c r="AW378" s="65"/>
      <c r="AX378" s="65"/>
      <c r="AY378" s="65"/>
      <c r="AZ378" s="65"/>
      <c r="BA378" s="65"/>
      <c r="BB378" s="65"/>
      <c r="BC378" s="65"/>
      <c r="BD378" s="65"/>
      <c r="BE378" s="65"/>
      <c r="BF378" s="65"/>
      <c r="BG378" s="65"/>
      <c r="BH378" s="65"/>
      <c r="BI378" s="65"/>
      <c r="BJ378" s="65"/>
      <c r="BK378" s="65"/>
      <c r="BL378" s="65"/>
      <c r="BM378" s="65"/>
      <c r="BN378" s="65"/>
      <c r="BO378" s="65"/>
      <c r="BP378" s="65"/>
      <c r="BQ378" s="65"/>
      <c r="BR378" s="65"/>
      <c r="BS378" s="65"/>
      <c r="BT378" s="65"/>
      <c r="BU378" s="65"/>
      <c r="BV378" s="65"/>
      <c r="BW378" s="65"/>
      <c r="BX378" s="65"/>
      <c r="BY378" s="65"/>
      <c r="BZ378" s="65"/>
      <c r="CA378" s="65"/>
      <c r="CB378" s="65"/>
      <c r="CC378" s="65"/>
      <c r="CD378" s="65"/>
      <c r="CE378" s="65"/>
      <c r="CF378" s="65"/>
      <c r="CG378" s="65"/>
      <c r="CH378" s="65"/>
      <c r="CI378" s="65"/>
      <c r="CJ378" s="65"/>
      <c r="CK378" s="65"/>
      <c r="CL378" s="65"/>
      <c r="CM378" s="65"/>
      <c r="CN378" s="65"/>
      <c r="CO378" s="65"/>
      <c r="CP378" s="65"/>
      <c r="CQ378" s="65"/>
      <c r="CR378" s="65"/>
      <c r="CS378" s="65"/>
      <c r="CT378" s="65"/>
      <c r="CU378" s="65"/>
      <c r="CV378" s="65"/>
      <c r="CW378" s="65"/>
      <c r="CX378" s="65"/>
      <c r="CY378" s="65"/>
      <c r="CZ378" s="65"/>
      <c r="DA378" s="65"/>
      <c r="DB378" s="65"/>
      <c r="DC378" s="65"/>
      <c r="DD378" s="65"/>
      <c r="DE378" s="65"/>
      <c r="DF378" s="65"/>
      <c r="DG378" s="65"/>
      <c r="DH378" s="65"/>
      <c r="DI378" s="65"/>
      <c r="DJ378" s="65"/>
      <c r="DK378" s="65"/>
      <c r="DL378" s="65"/>
      <c r="DM378" s="65"/>
      <c r="DN378" s="65"/>
      <c r="DO378" s="65"/>
      <c r="DP378" s="65"/>
      <c r="DQ378" s="65"/>
      <c r="DR378" s="65"/>
      <c r="DS378" s="65"/>
      <c r="DT378" s="65"/>
      <c r="DU378" s="65"/>
      <c r="DV378" s="65"/>
      <c r="DW378" s="65"/>
      <c r="DX378" s="65"/>
      <c r="DY378" s="65"/>
      <c r="DZ378" s="65"/>
      <c r="EA378" s="65"/>
      <c r="EB378" s="65"/>
      <c r="EC378" s="65"/>
      <c r="ED378" s="65"/>
      <c r="EE378" s="65"/>
      <c r="EF378" s="65"/>
      <c r="EG378" s="65"/>
      <c r="EH378" s="65"/>
      <c r="EI378" s="65"/>
      <c r="EJ378" s="65"/>
      <c r="EK378" s="65"/>
      <c r="EL378" s="65"/>
      <c r="EM378" s="65"/>
      <c r="EN378" s="65"/>
      <c r="EO378" s="65"/>
      <c r="EP378" s="65"/>
      <c r="EQ378" s="65"/>
      <c r="ER378" s="65"/>
      <c r="ES378" s="65"/>
      <c r="ET378" s="65"/>
      <c r="EU378" s="65"/>
      <c r="EV378" s="65"/>
      <c r="EW378" s="65"/>
      <c r="EX378" s="65"/>
      <c r="EY378" s="65"/>
      <c r="EZ378" s="65"/>
      <c r="FA378" s="65"/>
      <c r="FB378" s="65"/>
      <c r="FC378" s="65"/>
      <c r="FD378" s="65"/>
      <c r="FE378" s="65"/>
      <c r="FF378" s="65"/>
      <c r="FG378" s="65"/>
      <c r="FH378" s="65"/>
      <c r="FI378" s="65"/>
      <c r="FJ378" s="65"/>
      <c r="FK378" s="65"/>
      <c r="FL378" s="65"/>
      <c r="FM378" s="65"/>
      <c r="FN378" s="65"/>
      <c r="FO378" s="65"/>
      <c r="FP378" s="65"/>
      <c r="FQ378" s="65"/>
      <c r="FR378" s="65"/>
      <c r="FS378" s="65"/>
      <c r="FT378" s="65"/>
      <c r="FU378" s="65"/>
      <c r="FV378" s="65"/>
      <c r="FW378" s="65"/>
      <c r="FX378" s="65"/>
      <c r="FY378" s="65"/>
      <c r="FZ378" s="65"/>
      <c r="GA378" s="65"/>
      <c r="GB378" s="65"/>
      <c r="GC378" s="65"/>
      <c r="GD378" s="65"/>
      <c r="GE378" s="65"/>
      <c r="GF378" s="65"/>
      <c r="GG378" s="65"/>
      <c r="GH378" s="65"/>
      <c r="GI378" s="65"/>
      <c r="GJ378" s="65"/>
      <c r="GK378" s="65"/>
      <c r="GL378" s="65"/>
      <c r="GM378" s="65"/>
      <c r="GN378" s="65"/>
      <c r="GO378" s="65"/>
      <c r="GP378" s="65"/>
      <c r="GQ378" s="65"/>
      <c r="GR378" s="65"/>
      <c r="GS378" s="65"/>
      <c r="GT378" s="65"/>
      <c r="GU378" s="65"/>
      <c r="GV378" s="65"/>
      <c r="GW378" s="65"/>
      <c r="GX378" s="65"/>
      <c r="GY378" s="65"/>
      <c r="GZ378" s="65"/>
      <c r="HA378" s="65"/>
      <c r="HB378" s="65"/>
      <c r="HC378" s="65"/>
      <c r="HD378" s="65"/>
      <c r="HE378" s="65"/>
      <c r="HF378" s="65"/>
      <c r="HG378" s="65"/>
      <c r="HH378" s="65"/>
      <c r="HI378" s="65"/>
      <c r="HJ378" s="65"/>
      <c r="HK378" s="65"/>
      <c r="HL378" s="65"/>
      <c r="HM378" s="65"/>
      <c r="HN378" s="65"/>
      <c r="HO378" s="65"/>
      <c r="HP378" s="65"/>
      <c r="HQ378" s="65"/>
      <c r="HR378" s="65"/>
      <c r="HS378" s="65"/>
      <c r="HT378" s="65"/>
      <c r="HU378" s="65"/>
      <c r="HV378" s="65"/>
      <c r="HW378" s="65"/>
      <c r="HX378" s="65"/>
      <c r="HY378" s="65"/>
      <c r="HZ378" s="65"/>
      <c r="IA378" s="65"/>
      <c r="IB378" s="65"/>
      <c r="IC378" s="65"/>
    </row>
    <row r="379" spans="2:237" s="62" customFormat="1" ht="12">
      <c r="B379" s="63"/>
      <c r="C379" s="64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  <c r="AF379" s="65"/>
      <c r="AG379" s="65"/>
      <c r="AH379" s="65"/>
      <c r="AI379" s="65"/>
      <c r="AJ379" s="65"/>
      <c r="AK379" s="65"/>
      <c r="AL379" s="65"/>
      <c r="AM379" s="65"/>
      <c r="AN379" s="65"/>
      <c r="AO379" s="65"/>
      <c r="AP379" s="65"/>
      <c r="AQ379" s="65"/>
      <c r="AR379" s="65"/>
      <c r="AS379" s="65"/>
      <c r="AT379" s="65"/>
      <c r="AU379" s="65"/>
      <c r="AV379" s="65"/>
      <c r="AW379" s="65"/>
      <c r="AX379" s="65"/>
      <c r="AY379" s="65"/>
      <c r="AZ379" s="65"/>
      <c r="BA379" s="65"/>
      <c r="BB379" s="65"/>
      <c r="BC379" s="65"/>
      <c r="BD379" s="65"/>
      <c r="BE379" s="65"/>
      <c r="BF379" s="65"/>
      <c r="BG379" s="65"/>
      <c r="BH379" s="65"/>
      <c r="BI379" s="65"/>
      <c r="BJ379" s="65"/>
      <c r="BK379" s="65"/>
      <c r="BL379" s="65"/>
      <c r="BM379" s="65"/>
      <c r="BN379" s="65"/>
      <c r="BO379" s="65"/>
      <c r="BP379" s="65"/>
      <c r="BQ379" s="65"/>
      <c r="BR379" s="65"/>
      <c r="BS379" s="65"/>
      <c r="BT379" s="65"/>
      <c r="BU379" s="65"/>
      <c r="BV379" s="65"/>
      <c r="BW379" s="65"/>
      <c r="BX379" s="65"/>
      <c r="BY379" s="65"/>
      <c r="BZ379" s="65"/>
      <c r="CA379" s="65"/>
      <c r="CB379" s="65"/>
      <c r="CC379" s="65"/>
      <c r="CD379" s="65"/>
      <c r="CE379" s="65"/>
      <c r="CF379" s="65"/>
      <c r="CG379" s="65"/>
      <c r="CH379" s="65"/>
      <c r="CI379" s="65"/>
      <c r="CJ379" s="65"/>
      <c r="CK379" s="65"/>
      <c r="CL379" s="65"/>
      <c r="CM379" s="65"/>
      <c r="CN379" s="65"/>
      <c r="CO379" s="65"/>
      <c r="CP379" s="65"/>
      <c r="CQ379" s="65"/>
      <c r="CR379" s="65"/>
      <c r="CS379" s="65"/>
      <c r="CT379" s="65"/>
      <c r="CU379" s="65"/>
      <c r="CV379" s="65"/>
      <c r="CW379" s="65"/>
      <c r="CX379" s="65"/>
      <c r="CY379" s="65"/>
      <c r="CZ379" s="65"/>
      <c r="DA379" s="65"/>
      <c r="DB379" s="65"/>
      <c r="DC379" s="65"/>
      <c r="DD379" s="65"/>
      <c r="DE379" s="65"/>
      <c r="DF379" s="65"/>
      <c r="DG379" s="65"/>
      <c r="DH379" s="65"/>
      <c r="DI379" s="65"/>
      <c r="DJ379" s="65"/>
      <c r="DK379" s="65"/>
      <c r="DL379" s="65"/>
      <c r="DM379" s="65"/>
      <c r="DN379" s="65"/>
      <c r="DO379" s="65"/>
      <c r="DP379" s="65"/>
      <c r="DQ379" s="65"/>
      <c r="DR379" s="65"/>
      <c r="DS379" s="65"/>
      <c r="DT379" s="65"/>
      <c r="DU379" s="65"/>
      <c r="DV379" s="65"/>
      <c r="DW379" s="65"/>
      <c r="DX379" s="65"/>
      <c r="DY379" s="65"/>
      <c r="DZ379" s="65"/>
      <c r="EA379" s="65"/>
      <c r="EB379" s="65"/>
      <c r="EC379" s="65"/>
      <c r="ED379" s="65"/>
      <c r="EE379" s="65"/>
      <c r="EF379" s="65"/>
      <c r="EG379" s="65"/>
      <c r="EH379" s="65"/>
      <c r="EI379" s="65"/>
      <c r="EJ379" s="65"/>
      <c r="EK379" s="65"/>
      <c r="EL379" s="65"/>
      <c r="EM379" s="65"/>
      <c r="EN379" s="65"/>
      <c r="EO379" s="65"/>
      <c r="EP379" s="65"/>
      <c r="EQ379" s="65"/>
      <c r="ER379" s="65"/>
      <c r="ES379" s="65"/>
      <c r="ET379" s="65"/>
      <c r="EU379" s="65"/>
      <c r="EV379" s="65"/>
      <c r="EW379" s="65"/>
      <c r="EX379" s="65"/>
      <c r="EY379" s="65"/>
      <c r="EZ379" s="65"/>
      <c r="FA379" s="65"/>
      <c r="FB379" s="65"/>
      <c r="FC379" s="65"/>
      <c r="FD379" s="65"/>
      <c r="FE379" s="65"/>
      <c r="FF379" s="65"/>
      <c r="FG379" s="65"/>
      <c r="FH379" s="65"/>
      <c r="FI379" s="65"/>
      <c r="FJ379" s="65"/>
      <c r="FK379" s="65"/>
      <c r="FL379" s="65"/>
      <c r="FM379" s="65"/>
      <c r="FN379" s="65"/>
      <c r="FO379" s="65"/>
      <c r="FP379" s="65"/>
      <c r="FQ379" s="65"/>
      <c r="FR379" s="65"/>
      <c r="FS379" s="65"/>
      <c r="FT379" s="65"/>
      <c r="FU379" s="65"/>
      <c r="FV379" s="65"/>
      <c r="FW379" s="65"/>
      <c r="FX379" s="65"/>
      <c r="FY379" s="65"/>
      <c r="FZ379" s="65"/>
      <c r="GA379" s="65"/>
      <c r="GB379" s="65"/>
      <c r="GC379" s="65"/>
      <c r="GD379" s="65"/>
      <c r="GE379" s="65"/>
      <c r="GF379" s="65"/>
      <c r="GG379" s="65"/>
      <c r="GH379" s="65"/>
      <c r="GI379" s="65"/>
      <c r="GJ379" s="65"/>
      <c r="GK379" s="65"/>
      <c r="GL379" s="65"/>
      <c r="GM379" s="65"/>
      <c r="GN379" s="65"/>
      <c r="GO379" s="65"/>
      <c r="GP379" s="65"/>
      <c r="GQ379" s="65"/>
      <c r="GR379" s="65"/>
      <c r="GS379" s="65"/>
      <c r="GT379" s="65"/>
      <c r="GU379" s="65"/>
      <c r="GV379" s="65"/>
      <c r="GW379" s="65"/>
      <c r="GX379" s="65"/>
      <c r="GY379" s="65"/>
      <c r="GZ379" s="65"/>
      <c r="HA379" s="65"/>
      <c r="HB379" s="65"/>
      <c r="HC379" s="65"/>
      <c r="HD379" s="65"/>
      <c r="HE379" s="65"/>
      <c r="HF379" s="65"/>
      <c r="HG379" s="65"/>
      <c r="HH379" s="65"/>
      <c r="HI379" s="65"/>
      <c r="HJ379" s="65"/>
      <c r="HK379" s="65"/>
      <c r="HL379" s="65"/>
      <c r="HM379" s="65"/>
      <c r="HN379" s="65"/>
      <c r="HO379" s="65"/>
      <c r="HP379" s="65"/>
      <c r="HQ379" s="65"/>
      <c r="HR379" s="65"/>
      <c r="HS379" s="65"/>
      <c r="HT379" s="65"/>
      <c r="HU379" s="65"/>
      <c r="HV379" s="65"/>
      <c r="HW379" s="65"/>
      <c r="HX379" s="65"/>
      <c r="HY379" s="65"/>
      <c r="HZ379" s="65"/>
      <c r="IA379" s="65"/>
      <c r="IB379" s="65"/>
      <c r="IC379" s="65"/>
    </row>
    <row r="380" spans="2:237" s="62" customFormat="1" ht="12">
      <c r="B380" s="63"/>
      <c r="C380" s="64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  <c r="AA380" s="65"/>
      <c r="AB380" s="65"/>
      <c r="AC380" s="65"/>
      <c r="AD380" s="65"/>
      <c r="AE380" s="65"/>
      <c r="AF380" s="65"/>
      <c r="AG380" s="65"/>
      <c r="AH380" s="65"/>
      <c r="AI380" s="65"/>
      <c r="AJ380" s="65"/>
      <c r="AK380" s="65"/>
      <c r="AL380" s="65"/>
      <c r="AM380" s="65"/>
      <c r="AN380" s="65"/>
      <c r="AO380" s="65"/>
      <c r="AP380" s="65"/>
      <c r="AQ380" s="65"/>
      <c r="AR380" s="65"/>
      <c r="AS380" s="65"/>
      <c r="AT380" s="65"/>
      <c r="AU380" s="65"/>
      <c r="AV380" s="65"/>
      <c r="AW380" s="65"/>
      <c r="AX380" s="65"/>
      <c r="AY380" s="65"/>
      <c r="AZ380" s="65"/>
      <c r="BA380" s="65"/>
      <c r="BB380" s="65"/>
      <c r="BC380" s="65"/>
      <c r="BD380" s="65"/>
      <c r="BE380" s="65"/>
      <c r="BF380" s="65"/>
      <c r="BG380" s="65"/>
      <c r="BH380" s="65"/>
      <c r="BI380" s="65"/>
      <c r="BJ380" s="65"/>
      <c r="BK380" s="65"/>
      <c r="BL380" s="65"/>
      <c r="BM380" s="65"/>
      <c r="BN380" s="65"/>
      <c r="BO380" s="65"/>
      <c r="BP380" s="65"/>
      <c r="BQ380" s="65"/>
      <c r="BR380" s="65"/>
      <c r="BS380" s="65"/>
      <c r="BT380" s="65"/>
      <c r="BU380" s="65"/>
      <c r="BV380" s="65"/>
      <c r="BW380" s="65"/>
      <c r="BX380" s="65"/>
      <c r="BY380" s="65"/>
      <c r="BZ380" s="65"/>
      <c r="CA380" s="65"/>
      <c r="CB380" s="65"/>
      <c r="CC380" s="65"/>
      <c r="CD380" s="65"/>
      <c r="CE380" s="65"/>
      <c r="CF380" s="65"/>
      <c r="CG380" s="65"/>
      <c r="CH380" s="65"/>
      <c r="CI380" s="65"/>
      <c r="CJ380" s="65"/>
      <c r="CK380" s="65"/>
      <c r="CL380" s="65"/>
      <c r="CM380" s="65"/>
      <c r="CN380" s="65"/>
      <c r="CO380" s="65"/>
      <c r="CP380" s="65"/>
      <c r="CQ380" s="65"/>
      <c r="CR380" s="65"/>
      <c r="CS380" s="65"/>
      <c r="CT380" s="65"/>
      <c r="CU380" s="65"/>
      <c r="CV380" s="65"/>
      <c r="CW380" s="65"/>
      <c r="CX380" s="65"/>
      <c r="CY380" s="65"/>
      <c r="CZ380" s="65"/>
      <c r="DA380" s="65"/>
      <c r="DB380" s="65"/>
      <c r="DC380" s="65"/>
      <c r="DD380" s="65"/>
      <c r="DE380" s="65"/>
      <c r="DF380" s="65"/>
      <c r="DG380" s="65"/>
      <c r="DH380" s="65"/>
      <c r="DI380" s="65"/>
      <c r="DJ380" s="65"/>
      <c r="DK380" s="65"/>
      <c r="DL380" s="65"/>
      <c r="DM380" s="65"/>
      <c r="DN380" s="65"/>
      <c r="DO380" s="65"/>
      <c r="DP380" s="65"/>
      <c r="DQ380" s="65"/>
      <c r="DR380" s="65"/>
      <c r="DS380" s="65"/>
      <c r="DT380" s="65"/>
      <c r="DU380" s="65"/>
      <c r="DV380" s="65"/>
      <c r="DW380" s="65"/>
      <c r="DX380" s="65"/>
      <c r="DY380" s="65"/>
      <c r="DZ380" s="65"/>
      <c r="EA380" s="65"/>
      <c r="EB380" s="65"/>
      <c r="EC380" s="65"/>
      <c r="ED380" s="65"/>
      <c r="EE380" s="65"/>
      <c r="EF380" s="65"/>
      <c r="EG380" s="65"/>
      <c r="EH380" s="65"/>
      <c r="EI380" s="65"/>
      <c r="EJ380" s="65"/>
      <c r="EK380" s="65"/>
      <c r="EL380" s="65"/>
      <c r="EM380" s="65"/>
      <c r="EN380" s="65"/>
      <c r="EO380" s="65"/>
      <c r="EP380" s="65"/>
      <c r="EQ380" s="65"/>
      <c r="ER380" s="65"/>
      <c r="ES380" s="65"/>
      <c r="ET380" s="65"/>
      <c r="EU380" s="65"/>
      <c r="EV380" s="65"/>
      <c r="EW380" s="65"/>
      <c r="EX380" s="65"/>
      <c r="EY380" s="65"/>
      <c r="EZ380" s="65"/>
      <c r="FA380" s="65"/>
      <c r="FB380" s="65"/>
      <c r="FC380" s="65"/>
      <c r="FD380" s="65"/>
      <c r="FE380" s="65"/>
      <c r="FF380" s="65"/>
      <c r="FG380" s="65"/>
      <c r="FH380" s="65"/>
      <c r="FI380" s="65"/>
      <c r="FJ380" s="65"/>
      <c r="FK380" s="65"/>
      <c r="FL380" s="65"/>
      <c r="FM380" s="65"/>
      <c r="FN380" s="65"/>
      <c r="FO380" s="65"/>
      <c r="FP380" s="65"/>
      <c r="FQ380" s="65"/>
      <c r="FR380" s="65"/>
      <c r="FS380" s="65"/>
      <c r="FT380" s="65"/>
      <c r="FU380" s="65"/>
      <c r="FV380" s="65"/>
      <c r="FW380" s="65"/>
      <c r="FX380" s="65"/>
      <c r="FY380" s="65"/>
      <c r="FZ380" s="65"/>
      <c r="GA380" s="65"/>
      <c r="GB380" s="65"/>
      <c r="GC380" s="65"/>
      <c r="GD380" s="65"/>
      <c r="GE380" s="65"/>
      <c r="GF380" s="65"/>
      <c r="GG380" s="65"/>
      <c r="GH380" s="65"/>
      <c r="GI380" s="65"/>
      <c r="GJ380" s="65"/>
      <c r="GK380" s="65"/>
      <c r="GL380" s="65"/>
      <c r="GM380" s="65"/>
      <c r="GN380" s="65"/>
      <c r="GO380" s="65"/>
      <c r="GP380" s="65"/>
      <c r="GQ380" s="65"/>
      <c r="GR380" s="65"/>
      <c r="GS380" s="65"/>
      <c r="GT380" s="65"/>
      <c r="GU380" s="65"/>
      <c r="GV380" s="65"/>
      <c r="GW380" s="65"/>
      <c r="GX380" s="65"/>
      <c r="GY380" s="65"/>
      <c r="GZ380" s="65"/>
      <c r="HA380" s="65"/>
      <c r="HB380" s="65"/>
      <c r="HC380" s="65"/>
      <c r="HD380" s="65"/>
      <c r="HE380" s="65"/>
      <c r="HF380" s="65"/>
      <c r="HG380" s="65"/>
      <c r="HH380" s="65"/>
      <c r="HI380" s="65"/>
      <c r="HJ380" s="65"/>
      <c r="HK380" s="65"/>
      <c r="HL380" s="65"/>
      <c r="HM380" s="65"/>
      <c r="HN380" s="65"/>
      <c r="HO380" s="65"/>
      <c r="HP380" s="65"/>
      <c r="HQ380" s="65"/>
      <c r="HR380" s="65"/>
      <c r="HS380" s="65"/>
      <c r="HT380" s="65"/>
      <c r="HU380" s="65"/>
      <c r="HV380" s="65"/>
      <c r="HW380" s="65"/>
      <c r="HX380" s="65"/>
      <c r="HY380" s="65"/>
      <c r="HZ380" s="65"/>
      <c r="IA380" s="65"/>
      <c r="IB380" s="65"/>
      <c r="IC380" s="65"/>
    </row>
    <row r="381" spans="2:237" s="62" customFormat="1" ht="12">
      <c r="B381" s="63"/>
      <c r="C381" s="64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  <c r="AA381" s="65"/>
      <c r="AB381" s="65"/>
      <c r="AC381" s="65"/>
      <c r="AD381" s="65"/>
      <c r="AE381" s="65"/>
      <c r="AF381" s="65"/>
      <c r="AG381" s="65"/>
      <c r="AH381" s="65"/>
      <c r="AI381" s="65"/>
      <c r="AJ381" s="65"/>
      <c r="AK381" s="65"/>
      <c r="AL381" s="65"/>
      <c r="AM381" s="65"/>
      <c r="AN381" s="65"/>
      <c r="AO381" s="65"/>
      <c r="AP381" s="65"/>
      <c r="AQ381" s="65"/>
      <c r="AR381" s="65"/>
      <c r="AS381" s="65"/>
      <c r="AT381" s="65"/>
      <c r="AU381" s="65"/>
      <c r="AV381" s="65"/>
      <c r="AW381" s="65"/>
      <c r="AX381" s="65"/>
      <c r="AY381" s="65"/>
      <c r="AZ381" s="65"/>
      <c r="BA381" s="65"/>
      <c r="BB381" s="65"/>
      <c r="BC381" s="65"/>
      <c r="BD381" s="65"/>
      <c r="BE381" s="65"/>
      <c r="BF381" s="65"/>
      <c r="BG381" s="65"/>
      <c r="BH381" s="65"/>
      <c r="BI381" s="65"/>
      <c r="BJ381" s="65"/>
      <c r="BK381" s="65"/>
      <c r="BL381" s="65"/>
      <c r="BM381" s="65"/>
      <c r="BN381" s="65"/>
      <c r="BO381" s="65"/>
      <c r="BP381" s="65"/>
      <c r="BQ381" s="65"/>
      <c r="BR381" s="65"/>
      <c r="BS381" s="65"/>
      <c r="BT381" s="65"/>
      <c r="BU381" s="65"/>
      <c r="BV381" s="65"/>
      <c r="BW381" s="65"/>
      <c r="BX381" s="65"/>
      <c r="BY381" s="65"/>
      <c r="BZ381" s="65"/>
      <c r="CA381" s="65"/>
      <c r="CB381" s="65"/>
      <c r="CC381" s="65"/>
      <c r="CD381" s="65"/>
      <c r="CE381" s="65"/>
      <c r="CF381" s="65"/>
      <c r="CG381" s="65"/>
      <c r="CH381" s="65"/>
      <c r="CI381" s="65"/>
      <c r="CJ381" s="65"/>
      <c r="CK381" s="65"/>
      <c r="CL381" s="65"/>
      <c r="CM381" s="65"/>
      <c r="CN381" s="65"/>
      <c r="CO381" s="65"/>
      <c r="CP381" s="65"/>
      <c r="CQ381" s="65"/>
      <c r="CR381" s="65"/>
      <c r="CS381" s="65"/>
      <c r="CT381" s="65"/>
      <c r="CU381" s="65"/>
      <c r="CV381" s="65"/>
      <c r="CW381" s="65"/>
      <c r="CX381" s="65"/>
      <c r="CY381" s="65"/>
      <c r="CZ381" s="65"/>
      <c r="DA381" s="65"/>
      <c r="DB381" s="65"/>
      <c r="DC381" s="65"/>
      <c r="DD381" s="65"/>
      <c r="DE381" s="65"/>
      <c r="DF381" s="65"/>
      <c r="DG381" s="65"/>
      <c r="DH381" s="65"/>
      <c r="DI381" s="65"/>
      <c r="DJ381" s="65"/>
      <c r="DK381" s="65"/>
      <c r="DL381" s="65"/>
      <c r="DM381" s="65"/>
      <c r="DN381" s="65"/>
      <c r="DO381" s="65"/>
      <c r="DP381" s="65"/>
      <c r="DQ381" s="65"/>
      <c r="DR381" s="65"/>
      <c r="DS381" s="65"/>
      <c r="DT381" s="65"/>
      <c r="DU381" s="65"/>
      <c r="DV381" s="65"/>
      <c r="DW381" s="65"/>
      <c r="DX381" s="65"/>
      <c r="DY381" s="65"/>
      <c r="DZ381" s="65"/>
      <c r="EA381" s="65"/>
      <c r="EB381" s="65"/>
      <c r="EC381" s="65"/>
      <c r="ED381" s="65"/>
      <c r="EE381" s="65"/>
      <c r="EF381" s="65"/>
      <c r="EG381" s="65"/>
      <c r="EH381" s="65"/>
      <c r="EI381" s="65"/>
      <c r="EJ381" s="65"/>
      <c r="EK381" s="65"/>
      <c r="EL381" s="65"/>
      <c r="EM381" s="65"/>
      <c r="EN381" s="65"/>
      <c r="EO381" s="65"/>
      <c r="EP381" s="65"/>
      <c r="EQ381" s="65"/>
      <c r="ER381" s="65"/>
      <c r="ES381" s="65"/>
      <c r="ET381" s="65"/>
      <c r="EU381" s="65"/>
      <c r="EV381" s="65"/>
      <c r="EW381" s="65"/>
      <c r="EX381" s="65"/>
      <c r="EY381" s="65"/>
      <c r="EZ381" s="65"/>
      <c r="FA381" s="65"/>
      <c r="FB381" s="65"/>
      <c r="FC381" s="65"/>
      <c r="FD381" s="65"/>
      <c r="FE381" s="65"/>
      <c r="FF381" s="65"/>
      <c r="FG381" s="65"/>
      <c r="FH381" s="65"/>
      <c r="FI381" s="65"/>
      <c r="FJ381" s="65"/>
      <c r="FK381" s="65"/>
      <c r="FL381" s="65"/>
      <c r="FM381" s="65"/>
      <c r="FN381" s="65"/>
      <c r="FO381" s="65"/>
      <c r="FP381" s="65"/>
      <c r="FQ381" s="65"/>
      <c r="FR381" s="65"/>
      <c r="FS381" s="65"/>
      <c r="FT381" s="65"/>
      <c r="FU381" s="65"/>
      <c r="FV381" s="65"/>
      <c r="FW381" s="65"/>
      <c r="FX381" s="65"/>
      <c r="FY381" s="65"/>
      <c r="FZ381" s="65"/>
      <c r="GA381" s="65"/>
      <c r="GB381" s="65"/>
      <c r="GC381" s="65"/>
      <c r="GD381" s="65"/>
      <c r="GE381" s="65"/>
      <c r="GF381" s="65"/>
      <c r="GG381" s="65"/>
      <c r="GH381" s="65"/>
      <c r="GI381" s="65"/>
      <c r="GJ381" s="65"/>
      <c r="GK381" s="65"/>
      <c r="GL381" s="65"/>
      <c r="GM381" s="65"/>
      <c r="GN381" s="65"/>
      <c r="GO381" s="65"/>
      <c r="GP381" s="65"/>
      <c r="GQ381" s="65"/>
      <c r="GR381" s="65"/>
      <c r="GS381" s="65"/>
      <c r="GT381" s="65"/>
      <c r="GU381" s="65"/>
      <c r="GV381" s="65"/>
      <c r="GW381" s="65"/>
      <c r="GX381" s="65"/>
      <c r="GY381" s="65"/>
      <c r="GZ381" s="65"/>
      <c r="HA381" s="65"/>
      <c r="HB381" s="65"/>
      <c r="HC381" s="65"/>
      <c r="HD381" s="65"/>
      <c r="HE381" s="65"/>
      <c r="HF381" s="65"/>
      <c r="HG381" s="65"/>
      <c r="HH381" s="65"/>
      <c r="HI381" s="65"/>
      <c r="HJ381" s="65"/>
      <c r="HK381" s="65"/>
      <c r="HL381" s="65"/>
      <c r="HM381" s="65"/>
      <c r="HN381" s="65"/>
      <c r="HO381" s="65"/>
      <c r="HP381" s="65"/>
      <c r="HQ381" s="65"/>
      <c r="HR381" s="65"/>
      <c r="HS381" s="65"/>
      <c r="HT381" s="65"/>
      <c r="HU381" s="65"/>
      <c r="HV381" s="65"/>
      <c r="HW381" s="65"/>
      <c r="HX381" s="65"/>
      <c r="HY381" s="65"/>
      <c r="HZ381" s="65"/>
      <c r="IA381" s="65"/>
      <c r="IB381" s="65"/>
      <c r="IC381" s="65"/>
    </row>
    <row r="382" spans="2:237" s="62" customFormat="1" ht="12">
      <c r="B382" s="63"/>
      <c r="C382" s="64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  <c r="AA382" s="65"/>
      <c r="AB382" s="65"/>
      <c r="AC382" s="65"/>
      <c r="AD382" s="65"/>
      <c r="AE382" s="65"/>
      <c r="AF382" s="65"/>
      <c r="AG382" s="65"/>
      <c r="AH382" s="65"/>
      <c r="AI382" s="65"/>
      <c r="AJ382" s="65"/>
      <c r="AK382" s="65"/>
      <c r="AL382" s="65"/>
      <c r="AM382" s="65"/>
      <c r="AN382" s="65"/>
      <c r="AO382" s="65"/>
      <c r="AP382" s="65"/>
      <c r="AQ382" s="65"/>
      <c r="AR382" s="65"/>
      <c r="AS382" s="65"/>
      <c r="AT382" s="65"/>
      <c r="AU382" s="65"/>
      <c r="AV382" s="65"/>
      <c r="AW382" s="65"/>
      <c r="AX382" s="65"/>
      <c r="AY382" s="65"/>
      <c r="AZ382" s="65"/>
      <c r="BA382" s="65"/>
      <c r="BB382" s="65"/>
      <c r="BC382" s="65"/>
      <c r="BD382" s="65"/>
      <c r="BE382" s="65"/>
      <c r="BF382" s="65"/>
      <c r="BG382" s="65"/>
      <c r="BH382" s="65"/>
      <c r="BI382" s="65"/>
      <c r="BJ382" s="65"/>
      <c r="BK382" s="65"/>
      <c r="BL382" s="65"/>
      <c r="BM382" s="65"/>
      <c r="BN382" s="65"/>
      <c r="BO382" s="65"/>
      <c r="BP382" s="65"/>
      <c r="BQ382" s="65"/>
      <c r="BR382" s="65"/>
      <c r="BS382" s="65"/>
      <c r="BT382" s="65"/>
      <c r="BU382" s="65"/>
      <c r="BV382" s="65"/>
      <c r="BW382" s="65"/>
      <c r="BX382" s="65"/>
      <c r="BY382" s="65"/>
      <c r="BZ382" s="65"/>
      <c r="CA382" s="65"/>
      <c r="CB382" s="65"/>
      <c r="CC382" s="65"/>
      <c r="CD382" s="65"/>
      <c r="CE382" s="65"/>
      <c r="CF382" s="65"/>
      <c r="CG382" s="65"/>
      <c r="CH382" s="65"/>
      <c r="CI382" s="65"/>
      <c r="CJ382" s="65"/>
      <c r="CK382" s="65"/>
      <c r="CL382" s="65"/>
      <c r="CM382" s="65"/>
      <c r="CN382" s="65"/>
      <c r="CO382" s="65"/>
      <c r="CP382" s="65"/>
      <c r="CQ382" s="65"/>
      <c r="CR382" s="65"/>
      <c r="CS382" s="65"/>
      <c r="CT382" s="65"/>
      <c r="CU382" s="65"/>
      <c r="CV382" s="65"/>
      <c r="CW382" s="65"/>
      <c r="CX382" s="65"/>
      <c r="CY382" s="65"/>
      <c r="CZ382" s="65"/>
      <c r="DA382" s="65"/>
      <c r="DB382" s="65"/>
      <c r="DC382" s="65"/>
      <c r="DD382" s="65"/>
      <c r="DE382" s="65"/>
      <c r="DF382" s="65"/>
      <c r="DG382" s="65"/>
      <c r="DH382" s="65"/>
      <c r="DI382" s="65"/>
      <c r="DJ382" s="65"/>
      <c r="DK382" s="65"/>
      <c r="DL382" s="65"/>
      <c r="DM382" s="65"/>
      <c r="DN382" s="65"/>
      <c r="DO382" s="65"/>
      <c r="DP382" s="65"/>
      <c r="DQ382" s="65"/>
      <c r="DR382" s="65"/>
      <c r="DS382" s="65"/>
      <c r="DT382" s="65"/>
      <c r="DU382" s="65"/>
      <c r="DV382" s="65"/>
      <c r="DW382" s="65"/>
      <c r="DX382" s="65"/>
      <c r="DY382" s="65"/>
      <c r="DZ382" s="65"/>
      <c r="EA382" s="65"/>
      <c r="EB382" s="65"/>
      <c r="EC382" s="65"/>
      <c r="ED382" s="65"/>
      <c r="EE382" s="65"/>
      <c r="EF382" s="65"/>
      <c r="EG382" s="65"/>
      <c r="EH382" s="65"/>
      <c r="EI382" s="65"/>
      <c r="EJ382" s="65"/>
      <c r="EK382" s="65"/>
      <c r="EL382" s="65"/>
      <c r="EM382" s="65"/>
      <c r="EN382" s="65"/>
      <c r="EO382" s="65"/>
      <c r="EP382" s="65"/>
      <c r="EQ382" s="65"/>
      <c r="ER382" s="65"/>
      <c r="ES382" s="65"/>
      <c r="ET382" s="65"/>
      <c r="EU382" s="65"/>
      <c r="EV382" s="65"/>
      <c r="EW382" s="65"/>
      <c r="EX382" s="65"/>
      <c r="EY382" s="65"/>
      <c r="EZ382" s="65"/>
      <c r="FA382" s="65"/>
      <c r="FB382" s="65"/>
      <c r="FC382" s="65"/>
      <c r="FD382" s="65"/>
      <c r="FE382" s="65"/>
      <c r="FF382" s="65"/>
      <c r="FG382" s="65"/>
      <c r="FH382" s="65"/>
      <c r="FI382" s="65"/>
      <c r="FJ382" s="65"/>
      <c r="FK382" s="65"/>
      <c r="FL382" s="65"/>
      <c r="FM382" s="65"/>
      <c r="FN382" s="65"/>
      <c r="FO382" s="65"/>
      <c r="FP382" s="65"/>
      <c r="FQ382" s="65"/>
      <c r="FR382" s="65"/>
      <c r="FS382" s="65"/>
      <c r="FT382" s="65"/>
      <c r="FU382" s="65"/>
      <c r="FV382" s="65"/>
      <c r="FW382" s="65"/>
      <c r="FX382" s="65"/>
      <c r="FY382" s="65"/>
      <c r="FZ382" s="65"/>
      <c r="GA382" s="65"/>
      <c r="GB382" s="65"/>
      <c r="GC382" s="65"/>
      <c r="GD382" s="65"/>
      <c r="GE382" s="65"/>
      <c r="GF382" s="65"/>
      <c r="GG382" s="65"/>
      <c r="GH382" s="65"/>
      <c r="GI382" s="65"/>
      <c r="GJ382" s="65"/>
      <c r="GK382" s="65"/>
      <c r="GL382" s="65"/>
      <c r="GM382" s="65"/>
      <c r="GN382" s="65"/>
      <c r="GO382" s="65"/>
      <c r="GP382" s="65"/>
      <c r="GQ382" s="65"/>
      <c r="GR382" s="65"/>
      <c r="GS382" s="65"/>
      <c r="GT382" s="65"/>
      <c r="GU382" s="65"/>
      <c r="GV382" s="65"/>
      <c r="GW382" s="65"/>
      <c r="GX382" s="65"/>
      <c r="GY382" s="65"/>
      <c r="GZ382" s="65"/>
      <c r="HA382" s="65"/>
      <c r="HB382" s="65"/>
      <c r="HC382" s="65"/>
      <c r="HD382" s="65"/>
      <c r="HE382" s="65"/>
      <c r="HF382" s="65"/>
      <c r="HG382" s="65"/>
      <c r="HH382" s="65"/>
      <c r="HI382" s="65"/>
      <c r="HJ382" s="65"/>
      <c r="HK382" s="65"/>
      <c r="HL382" s="65"/>
      <c r="HM382" s="65"/>
      <c r="HN382" s="65"/>
      <c r="HO382" s="65"/>
      <c r="HP382" s="65"/>
      <c r="HQ382" s="65"/>
      <c r="HR382" s="65"/>
      <c r="HS382" s="65"/>
      <c r="HT382" s="65"/>
      <c r="HU382" s="65"/>
      <c r="HV382" s="65"/>
      <c r="HW382" s="65"/>
      <c r="HX382" s="65"/>
      <c r="HY382" s="65"/>
      <c r="HZ382" s="65"/>
      <c r="IA382" s="65"/>
      <c r="IB382" s="65"/>
      <c r="IC382" s="65"/>
    </row>
    <row r="383" spans="2:237" s="62" customFormat="1" ht="12">
      <c r="B383" s="63"/>
      <c r="C383" s="64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  <c r="AA383" s="65"/>
      <c r="AB383" s="65"/>
      <c r="AC383" s="65"/>
      <c r="AD383" s="65"/>
      <c r="AE383" s="65"/>
      <c r="AF383" s="65"/>
      <c r="AG383" s="65"/>
      <c r="AH383" s="65"/>
      <c r="AI383" s="65"/>
      <c r="AJ383" s="65"/>
      <c r="AK383" s="65"/>
      <c r="AL383" s="65"/>
      <c r="AM383" s="65"/>
      <c r="AN383" s="65"/>
      <c r="AO383" s="65"/>
      <c r="AP383" s="65"/>
      <c r="AQ383" s="65"/>
      <c r="AR383" s="65"/>
      <c r="AS383" s="65"/>
      <c r="AT383" s="65"/>
      <c r="AU383" s="65"/>
      <c r="AV383" s="65"/>
      <c r="AW383" s="65"/>
      <c r="AX383" s="65"/>
      <c r="AY383" s="65"/>
      <c r="AZ383" s="65"/>
      <c r="BA383" s="65"/>
      <c r="BB383" s="65"/>
      <c r="BC383" s="65"/>
      <c r="BD383" s="65"/>
      <c r="BE383" s="65"/>
      <c r="BF383" s="65"/>
      <c r="BG383" s="65"/>
      <c r="BH383" s="65"/>
      <c r="BI383" s="65"/>
      <c r="BJ383" s="65"/>
      <c r="BK383" s="65"/>
      <c r="BL383" s="65"/>
      <c r="BM383" s="65"/>
      <c r="BN383" s="65"/>
      <c r="BO383" s="65"/>
      <c r="BP383" s="65"/>
      <c r="BQ383" s="65"/>
      <c r="BR383" s="65"/>
      <c r="BS383" s="65"/>
      <c r="BT383" s="65"/>
      <c r="BU383" s="65"/>
      <c r="BV383" s="65"/>
      <c r="BW383" s="65"/>
      <c r="BX383" s="65"/>
      <c r="BY383" s="65"/>
      <c r="BZ383" s="65"/>
      <c r="CA383" s="65"/>
      <c r="CB383" s="65"/>
      <c r="CC383" s="65"/>
      <c r="CD383" s="65"/>
      <c r="CE383" s="65"/>
      <c r="CF383" s="65"/>
      <c r="CG383" s="65"/>
      <c r="CH383" s="65"/>
      <c r="CI383" s="65"/>
      <c r="CJ383" s="65"/>
      <c r="CK383" s="65"/>
      <c r="CL383" s="65"/>
      <c r="CM383" s="65"/>
      <c r="CN383" s="65"/>
      <c r="CO383" s="65"/>
      <c r="CP383" s="65"/>
      <c r="CQ383" s="65"/>
      <c r="CR383" s="65"/>
      <c r="CS383" s="65"/>
      <c r="CT383" s="65"/>
      <c r="CU383" s="65"/>
      <c r="CV383" s="65"/>
      <c r="CW383" s="65"/>
      <c r="CX383" s="65"/>
      <c r="CY383" s="65"/>
      <c r="CZ383" s="65"/>
      <c r="DA383" s="65"/>
      <c r="DB383" s="65"/>
      <c r="DC383" s="65"/>
      <c r="DD383" s="65"/>
      <c r="DE383" s="65"/>
      <c r="DF383" s="65"/>
      <c r="DG383" s="65"/>
      <c r="DH383" s="65"/>
      <c r="DI383" s="65"/>
      <c r="DJ383" s="65"/>
      <c r="DK383" s="65"/>
      <c r="DL383" s="65"/>
      <c r="DM383" s="65"/>
      <c r="DN383" s="65"/>
      <c r="DO383" s="65"/>
      <c r="DP383" s="65"/>
      <c r="DQ383" s="65"/>
      <c r="DR383" s="65"/>
      <c r="DS383" s="65"/>
      <c r="DT383" s="65"/>
      <c r="DU383" s="65"/>
      <c r="DV383" s="65"/>
      <c r="DW383" s="65"/>
      <c r="DX383" s="65"/>
      <c r="DY383" s="65"/>
      <c r="DZ383" s="65"/>
      <c r="EA383" s="65"/>
      <c r="EB383" s="65"/>
      <c r="EC383" s="65"/>
      <c r="ED383" s="65"/>
      <c r="EE383" s="65"/>
      <c r="EF383" s="65"/>
      <c r="EG383" s="65"/>
      <c r="EH383" s="65"/>
      <c r="EI383" s="65"/>
      <c r="EJ383" s="65"/>
      <c r="EK383" s="65"/>
      <c r="EL383" s="65"/>
      <c r="EM383" s="65"/>
      <c r="EN383" s="65"/>
      <c r="EO383" s="65"/>
      <c r="EP383" s="65"/>
      <c r="EQ383" s="65"/>
      <c r="ER383" s="65"/>
      <c r="ES383" s="65"/>
      <c r="ET383" s="65"/>
      <c r="EU383" s="65"/>
      <c r="EV383" s="65"/>
      <c r="EW383" s="65"/>
      <c r="EX383" s="65"/>
      <c r="EY383" s="65"/>
      <c r="EZ383" s="65"/>
      <c r="FA383" s="65"/>
      <c r="FB383" s="65"/>
      <c r="FC383" s="65"/>
      <c r="FD383" s="65"/>
      <c r="FE383" s="65"/>
      <c r="FF383" s="65"/>
      <c r="FG383" s="65"/>
      <c r="FH383" s="65"/>
      <c r="FI383" s="65"/>
      <c r="FJ383" s="65"/>
      <c r="FK383" s="65"/>
      <c r="FL383" s="65"/>
      <c r="FM383" s="65"/>
      <c r="FN383" s="65"/>
      <c r="FO383" s="65"/>
      <c r="FP383" s="65"/>
      <c r="FQ383" s="65"/>
      <c r="FR383" s="65"/>
      <c r="FS383" s="65"/>
      <c r="FT383" s="65"/>
      <c r="FU383" s="65"/>
      <c r="FV383" s="65"/>
      <c r="FW383" s="65"/>
      <c r="FX383" s="65"/>
      <c r="FY383" s="65"/>
      <c r="FZ383" s="65"/>
      <c r="GA383" s="65"/>
      <c r="GB383" s="65"/>
      <c r="GC383" s="65"/>
      <c r="GD383" s="65"/>
      <c r="GE383" s="65"/>
      <c r="GF383" s="65"/>
      <c r="GG383" s="65"/>
      <c r="GH383" s="65"/>
      <c r="GI383" s="65"/>
      <c r="GJ383" s="65"/>
      <c r="GK383" s="65"/>
      <c r="GL383" s="65"/>
      <c r="GM383" s="65"/>
      <c r="GN383" s="65"/>
      <c r="GO383" s="65"/>
      <c r="GP383" s="65"/>
      <c r="GQ383" s="65"/>
      <c r="GR383" s="65"/>
      <c r="GS383" s="65"/>
      <c r="GT383" s="65"/>
      <c r="GU383" s="65"/>
      <c r="GV383" s="65"/>
      <c r="GW383" s="65"/>
      <c r="GX383" s="65"/>
      <c r="GY383" s="65"/>
      <c r="GZ383" s="65"/>
      <c r="HA383" s="65"/>
      <c r="HB383" s="65"/>
      <c r="HC383" s="65"/>
      <c r="HD383" s="65"/>
      <c r="HE383" s="65"/>
      <c r="HF383" s="65"/>
      <c r="HG383" s="65"/>
      <c r="HH383" s="65"/>
      <c r="HI383" s="65"/>
      <c r="HJ383" s="65"/>
      <c r="HK383" s="65"/>
      <c r="HL383" s="65"/>
      <c r="HM383" s="65"/>
      <c r="HN383" s="65"/>
      <c r="HO383" s="65"/>
      <c r="HP383" s="65"/>
      <c r="HQ383" s="65"/>
      <c r="HR383" s="65"/>
      <c r="HS383" s="65"/>
      <c r="HT383" s="65"/>
      <c r="HU383" s="65"/>
      <c r="HV383" s="65"/>
      <c r="HW383" s="65"/>
      <c r="HX383" s="65"/>
      <c r="HY383" s="65"/>
      <c r="HZ383" s="65"/>
      <c r="IA383" s="65"/>
      <c r="IB383" s="65"/>
      <c r="IC383" s="65"/>
    </row>
    <row r="384" spans="2:237" s="62" customFormat="1" ht="12">
      <c r="B384" s="63"/>
      <c r="C384" s="64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  <c r="AA384" s="65"/>
      <c r="AB384" s="65"/>
      <c r="AC384" s="65"/>
      <c r="AD384" s="65"/>
      <c r="AE384" s="65"/>
      <c r="AF384" s="65"/>
      <c r="AG384" s="65"/>
      <c r="AH384" s="65"/>
      <c r="AI384" s="65"/>
      <c r="AJ384" s="65"/>
      <c r="AK384" s="65"/>
      <c r="AL384" s="65"/>
      <c r="AM384" s="65"/>
      <c r="AN384" s="65"/>
      <c r="AO384" s="65"/>
      <c r="AP384" s="65"/>
      <c r="AQ384" s="65"/>
      <c r="AR384" s="65"/>
      <c r="AS384" s="65"/>
      <c r="AT384" s="65"/>
      <c r="AU384" s="65"/>
      <c r="AV384" s="65"/>
      <c r="AW384" s="65"/>
      <c r="AX384" s="65"/>
      <c r="AY384" s="65"/>
      <c r="AZ384" s="65"/>
      <c r="BA384" s="65"/>
      <c r="BB384" s="65"/>
      <c r="BC384" s="65"/>
      <c r="BD384" s="65"/>
      <c r="BE384" s="65"/>
      <c r="BF384" s="65"/>
      <c r="BG384" s="65"/>
      <c r="BH384" s="65"/>
      <c r="BI384" s="65"/>
      <c r="BJ384" s="65"/>
      <c r="BK384" s="65"/>
      <c r="BL384" s="65"/>
      <c r="BM384" s="65"/>
      <c r="BN384" s="65"/>
      <c r="BO384" s="65"/>
      <c r="BP384" s="65"/>
      <c r="BQ384" s="65"/>
      <c r="BR384" s="65"/>
      <c r="BS384" s="65"/>
      <c r="BT384" s="65"/>
      <c r="BU384" s="65"/>
      <c r="BV384" s="65"/>
      <c r="BW384" s="65"/>
      <c r="BX384" s="65"/>
      <c r="BY384" s="65"/>
      <c r="BZ384" s="65"/>
      <c r="CA384" s="65"/>
      <c r="CB384" s="65"/>
      <c r="CC384" s="65"/>
      <c r="CD384" s="65"/>
      <c r="CE384" s="65"/>
      <c r="CF384" s="65"/>
      <c r="CG384" s="65"/>
      <c r="CH384" s="65"/>
      <c r="CI384" s="65"/>
      <c r="CJ384" s="65"/>
      <c r="CK384" s="65"/>
      <c r="CL384" s="65"/>
      <c r="CM384" s="65"/>
      <c r="CN384" s="65"/>
      <c r="CO384" s="65"/>
      <c r="CP384" s="65"/>
      <c r="CQ384" s="65"/>
      <c r="CR384" s="65"/>
      <c r="CS384" s="65"/>
      <c r="CT384" s="65"/>
      <c r="CU384" s="65"/>
      <c r="CV384" s="65"/>
      <c r="CW384" s="65"/>
      <c r="CX384" s="65"/>
      <c r="CY384" s="65"/>
      <c r="CZ384" s="65"/>
      <c r="DA384" s="65"/>
      <c r="DB384" s="65"/>
      <c r="DC384" s="65"/>
      <c r="DD384" s="65"/>
      <c r="DE384" s="65"/>
      <c r="DF384" s="65"/>
      <c r="DG384" s="65"/>
      <c r="DH384" s="65"/>
      <c r="DI384" s="65"/>
      <c r="DJ384" s="65"/>
      <c r="DK384" s="65"/>
      <c r="DL384" s="65"/>
      <c r="DM384" s="65"/>
      <c r="DN384" s="65"/>
      <c r="DO384" s="65"/>
      <c r="DP384" s="65"/>
      <c r="DQ384" s="65"/>
      <c r="DR384" s="65"/>
      <c r="DS384" s="65"/>
      <c r="DT384" s="65"/>
      <c r="DU384" s="65"/>
      <c r="DV384" s="65"/>
      <c r="DW384" s="65"/>
      <c r="DX384" s="65"/>
      <c r="DY384" s="65"/>
      <c r="DZ384" s="65"/>
      <c r="EA384" s="65"/>
      <c r="EB384" s="65"/>
      <c r="EC384" s="65"/>
      <c r="ED384" s="65"/>
      <c r="EE384" s="65"/>
      <c r="EF384" s="65"/>
      <c r="EG384" s="65"/>
      <c r="EH384" s="65"/>
      <c r="EI384" s="65"/>
      <c r="EJ384" s="65"/>
      <c r="EK384" s="65"/>
      <c r="EL384" s="65"/>
      <c r="EM384" s="65"/>
      <c r="EN384" s="65"/>
      <c r="EO384" s="65"/>
      <c r="EP384" s="65"/>
      <c r="EQ384" s="65"/>
      <c r="ER384" s="65"/>
      <c r="ES384" s="65"/>
      <c r="ET384" s="65"/>
      <c r="EU384" s="65"/>
      <c r="EV384" s="65"/>
      <c r="EW384" s="65"/>
      <c r="EX384" s="65"/>
      <c r="EY384" s="65"/>
      <c r="EZ384" s="65"/>
      <c r="FA384" s="65"/>
      <c r="FB384" s="65"/>
      <c r="FC384" s="65"/>
      <c r="FD384" s="65"/>
      <c r="FE384" s="65"/>
      <c r="FF384" s="65"/>
      <c r="FG384" s="65"/>
      <c r="FH384" s="65"/>
      <c r="FI384" s="65"/>
      <c r="FJ384" s="65"/>
      <c r="FK384" s="65"/>
      <c r="FL384" s="65"/>
      <c r="FM384" s="65"/>
      <c r="FN384" s="65"/>
      <c r="FO384" s="65"/>
      <c r="FP384" s="65"/>
      <c r="FQ384" s="65"/>
      <c r="FR384" s="65"/>
      <c r="FS384" s="65"/>
      <c r="FT384" s="65"/>
      <c r="FU384" s="65"/>
      <c r="FV384" s="65"/>
      <c r="FW384" s="65"/>
      <c r="FX384" s="65"/>
      <c r="FY384" s="65"/>
      <c r="FZ384" s="65"/>
      <c r="GA384" s="65"/>
      <c r="GB384" s="65"/>
      <c r="GC384" s="65"/>
      <c r="GD384" s="65"/>
      <c r="GE384" s="65"/>
      <c r="GF384" s="65"/>
      <c r="GG384" s="65"/>
      <c r="GH384" s="65"/>
      <c r="GI384" s="65"/>
      <c r="GJ384" s="65"/>
      <c r="GK384" s="65"/>
      <c r="GL384" s="65"/>
      <c r="GM384" s="65"/>
      <c r="GN384" s="65"/>
      <c r="GO384" s="65"/>
      <c r="GP384" s="65"/>
      <c r="GQ384" s="65"/>
      <c r="GR384" s="65"/>
      <c r="GS384" s="65"/>
      <c r="GT384" s="65"/>
      <c r="GU384" s="65"/>
      <c r="GV384" s="65"/>
      <c r="GW384" s="65"/>
      <c r="GX384" s="65"/>
      <c r="GY384" s="65"/>
      <c r="GZ384" s="65"/>
      <c r="HA384" s="65"/>
      <c r="HB384" s="65"/>
      <c r="HC384" s="65"/>
      <c r="HD384" s="65"/>
      <c r="HE384" s="65"/>
      <c r="HF384" s="65"/>
      <c r="HG384" s="65"/>
      <c r="HH384" s="65"/>
      <c r="HI384" s="65"/>
      <c r="HJ384" s="65"/>
      <c r="HK384" s="65"/>
      <c r="HL384" s="65"/>
      <c r="HM384" s="65"/>
      <c r="HN384" s="65"/>
      <c r="HO384" s="65"/>
      <c r="HP384" s="65"/>
      <c r="HQ384" s="65"/>
      <c r="HR384" s="65"/>
      <c r="HS384" s="65"/>
      <c r="HT384" s="65"/>
      <c r="HU384" s="65"/>
      <c r="HV384" s="65"/>
      <c r="HW384" s="65"/>
      <c r="HX384" s="65"/>
      <c r="HY384" s="65"/>
      <c r="HZ384" s="65"/>
      <c r="IA384" s="65"/>
      <c r="IB384" s="65"/>
      <c r="IC384" s="65"/>
    </row>
    <row r="385" spans="2:237" s="62" customFormat="1" ht="12">
      <c r="B385" s="63"/>
      <c r="C385" s="64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  <c r="AF385" s="65"/>
      <c r="AG385" s="65"/>
      <c r="AH385" s="65"/>
      <c r="AI385" s="65"/>
      <c r="AJ385" s="65"/>
      <c r="AK385" s="65"/>
      <c r="AL385" s="65"/>
      <c r="AM385" s="65"/>
      <c r="AN385" s="65"/>
      <c r="AO385" s="65"/>
      <c r="AP385" s="65"/>
      <c r="AQ385" s="65"/>
      <c r="AR385" s="65"/>
      <c r="AS385" s="65"/>
      <c r="AT385" s="65"/>
      <c r="AU385" s="65"/>
      <c r="AV385" s="65"/>
      <c r="AW385" s="65"/>
      <c r="AX385" s="65"/>
      <c r="AY385" s="65"/>
      <c r="AZ385" s="65"/>
      <c r="BA385" s="65"/>
      <c r="BB385" s="65"/>
      <c r="BC385" s="65"/>
      <c r="BD385" s="65"/>
      <c r="BE385" s="65"/>
      <c r="BF385" s="65"/>
      <c r="BG385" s="65"/>
      <c r="BH385" s="65"/>
      <c r="BI385" s="65"/>
      <c r="BJ385" s="65"/>
      <c r="BK385" s="65"/>
      <c r="BL385" s="65"/>
      <c r="BM385" s="65"/>
      <c r="BN385" s="65"/>
      <c r="BO385" s="65"/>
      <c r="BP385" s="65"/>
      <c r="BQ385" s="65"/>
      <c r="BR385" s="65"/>
      <c r="BS385" s="65"/>
      <c r="BT385" s="65"/>
      <c r="BU385" s="65"/>
      <c r="BV385" s="65"/>
      <c r="BW385" s="65"/>
      <c r="BX385" s="65"/>
      <c r="BY385" s="65"/>
      <c r="BZ385" s="65"/>
      <c r="CA385" s="65"/>
      <c r="CB385" s="65"/>
      <c r="CC385" s="65"/>
      <c r="CD385" s="65"/>
      <c r="CE385" s="65"/>
      <c r="CF385" s="65"/>
      <c r="CG385" s="65"/>
      <c r="CH385" s="65"/>
      <c r="CI385" s="65"/>
      <c r="CJ385" s="65"/>
      <c r="CK385" s="65"/>
      <c r="CL385" s="65"/>
      <c r="CM385" s="65"/>
      <c r="CN385" s="65"/>
      <c r="CO385" s="65"/>
      <c r="CP385" s="65"/>
      <c r="CQ385" s="65"/>
      <c r="CR385" s="65"/>
      <c r="CS385" s="65"/>
      <c r="CT385" s="65"/>
      <c r="CU385" s="65"/>
      <c r="CV385" s="65"/>
      <c r="CW385" s="65"/>
      <c r="CX385" s="65"/>
      <c r="CY385" s="65"/>
      <c r="CZ385" s="65"/>
      <c r="DA385" s="65"/>
      <c r="DB385" s="65"/>
      <c r="DC385" s="65"/>
      <c r="DD385" s="65"/>
      <c r="DE385" s="65"/>
      <c r="DF385" s="65"/>
      <c r="DG385" s="65"/>
      <c r="DH385" s="65"/>
      <c r="DI385" s="65"/>
      <c r="DJ385" s="65"/>
      <c r="DK385" s="65"/>
      <c r="DL385" s="65"/>
      <c r="DM385" s="65"/>
      <c r="DN385" s="65"/>
      <c r="DO385" s="65"/>
      <c r="DP385" s="65"/>
      <c r="DQ385" s="65"/>
      <c r="DR385" s="65"/>
      <c r="DS385" s="65"/>
      <c r="DT385" s="65"/>
      <c r="DU385" s="65"/>
      <c r="DV385" s="65"/>
      <c r="DW385" s="65"/>
      <c r="DX385" s="65"/>
      <c r="DY385" s="65"/>
      <c r="DZ385" s="65"/>
      <c r="EA385" s="65"/>
      <c r="EB385" s="65"/>
      <c r="EC385" s="65"/>
      <c r="ED385" s="65"/>
      <c r="EE385" s="65"/>
      <c r="EF385" s="65"/>
      <c r="EG385" s="65"/>
      <c r="EH385" s="65"/>
      <c r="EI385" s="65"/>
      <c r="EJ385" s="65"/>
      <c r="EK385" s="65"/>
      <c r="EL385" s="65"/>
      <c r="EM385" s="65"/>
      <c r="EN385" s="65"/>
      <c r="EO385" s="65"/>
      <c r="EP385" s="65"/>
      <c r="EQ385" s="65"/>
      <c r="ER385" s="65"/>
      <c r="ES385" s="65"/>
      <c r="ET385" s="65"/>
      <c r="EU385" s="65"/>
      <c r="EV385" s="65"/>
      <c r="EW385" s="65"/>
      <c r="EX385" s="65"/>
      <c r="EY385" s="65"/>
      <c r="EZ385" s="65"/>
      <c r="FA385" s="65"/>
      <c r="FB385" s="65"/>
      <c r="FC385" s="65"/>
      <c r="FD385" s="65"/>
      <c r="FE385" s="65"/>
      <c r="FF385" s="65"/>
      <c r="FG385" s="65"/>
      <c r="FH385" s="65"/>
      <c r="FI385" s="65"/>
      <c r="FJ385" s="65"/>
      <c r="FK385" s="65"/>
      <c r="FL385" s="65"/>
      <c r="FM385" s="65"/>
      <c r="FN385" s="65"/>
      <c r="FO385" s="65"/>
      <c r="FP385" s="65"/>
      <c r="FQ385" s="65"/>
      <c r="FR385" s="65"/>
      <c r="FS385" s="65"/>
      <c r="FT385" s="65"/>
      <c r="FU385" s="65"/>
      <c r="FV385" s="65"/>
      <c r="FW385" s="65"/>
      <c r="FX385" s="65"/>
      <c r="FY385" s="65"/>
      <c r="FZ385" s="65"/>
      <c r="GA385" s="65"/>
      <c r="GB385" s="65"/>
      <c r="GC385" s="65"/>
      <c r="GD385" s="65"/>
      <c r="GE385" s="65"/>
      <c r="GF385" s="65"/>
      <c r="GG385" s="65"/>
      <c r="GH385" s="65"/>
      <c r="GI385" s="65"/>
      <c r="GJ385" s="65"/>
      <c r="GK385" s="65"/>
      <c r="GL385" s="65"/>
      <c r="GM385" s="65"/>
      <c r="GN385" s="65"/>
      <c r="GO385" s="65"/>
      <c r="GP385" s="65"/>
      <c r="GQ385" s="65"/>
      <c r="GR385" s="65"/>
      <c r="GS385" s="65"/>
      <c r="GT385" s="65"/>
      <c r="GU385" s="65"/>
      <c r="GV385" s="65"/>
      <c r="GW385" s="65"/>
      <c r="GX385" s="65"/>
      <c r="GY385" s="65"/>
      <c r="GZ385" s="65"/>
      <c r="HA385" s="65"/>
      <c r="HB385" s="65"/>
      <c r="HC385" s="65"/>
      <c r="HD385" s="65"/>
      <c r="HE385" s="65"/>
      <c r="HF385" s="65"/>
      <c r="HG385" s="65"/>
      <c r="HH385" s="65"/>
      <c r="HI385" s="65"/>
      <c r="HJ385" s="65"/>
      <c r="HK385" s="65"/>
      <c r="HL385" s="65"/>
      <c r="HM385" s="65"/>
      <c r="HN385" s="65"/>
      <c r="HO385" s="65"/>
      <c r="HP385" s="65"/>
      <c r="HQ385" s="65"/>
      <c r="HR385" s="65"/>
      <c r="HS385" s="65"/>
      <c r="HT385" s="65"/>
      <c r="HU385" s="65"/>
      <c r="HV385" s="65"/>
      <c r="HW385" s="65"/>
      <c r="HX385" s="65"/>
      <c r="HY385" s="65"/>
      <c r="HZ385" s="65"/>
      <c r="IA385" s="65"/>
      <c r="IB385" s="65"/>
      <c r="IC385" s="65"/>
    </row>
    <row r="386" spans="2:237" s="62" customFormat="1" ht="12">
      <c r="B386" s="63"/>
      <c r="C386" s="64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  <c r="AA386" s="65"/>
      <c r="AB386" s="65"/>
      <c r="AC386" s="65"/>
      <c r="AD386" s="65"/>
      <c r="AE386" s="65"/>
      <c r="AF386" s="65"/>
      <c r="AG386" s="65"/>
      <c r="AH386" s="65"/>
      <c r="AI386" s="65"/>
      <c r="AJ386" s="65"/>
      <c r="AK386" s="65"/>
      <c r="AL386" s="65"/>
      <c r="AM386" s="65"/>
      <c r="AN386" s="65"/>
      <c r="AO386" s="65"/>
      <c r="AP386" s="65"/>
      <c r="AQ386" s="65"/>
      <c r="AR386" s="65"/>
      <c r="AS386" s="65"/>
      <c r="AT386" s="65"/>
      <c r="AU386" s="65"/>
      <c r="AV386" s="65"/>
      <c r="AW386" s="65"/>
      <c r="AX386" s="65"/>
      <c r="AY386" s="65"/>
      <c r="AZ386" s="65"/>
      <c r="BA386" s="65"/>
      <c r="BB386" s="65"/>
      <c r="BC386" s="65"/>
      <c r="BD386" s="65"/>
      <c r="BE386" s="65"/>
      <c r="BF386" s="65"/>
      <c r="BG386" s="65"/>
      <c r="BH386" s="65"/>
      <c r="BI386" s="65"/>
      <c r="BJ386" s="65"/>
      <c r="BK386" s="65"/>
      <c r="BL386" s="65"/>
      <c r="BM386" s="65"/>
      <c r="BN386" s="65"/>
      <c r="BO386" s="65"/>
      <c r="BP386" s="65"/>
      <c r="BQ386" s="65"/>
      <c r="BR386" s="65"/>
      <c r="BS386" s="65"/>
      <c r="BT386" s="65"/>
      <c r="BU386" s="65"/>
      <c r="BV386" s="65"/>
      <c r="BW386" s="65"/>
      <c r="BX386" s="65"/>
      <c r="BY386" s="65"/>
      <c r="BZ386" s="65"/>
      <c r="CA386" s="65"/>
      <c r="CB386" s="65"/>
      <c r="CC386" s="65"/>
      <c r="CD386" s="65"/>
      <c r="CE386" s="65"/>
      <c r="CF386" s="65"/>
      <c r="CG386" s="65"/>
      <c r="CH386" s="65"/>
      <c r="CI386" s="65"/>
      <c r="CJ386" s="65"/>
      <c r="CK386" s="65"/>
      <c r="CL386" s="65"/>
      <c r="CM386" s="65"/>
      <c r="CN386" s="65"/>
      <c r="CO386" s="65"/>
      <c r="CP386" s="65"/>
      <c r="CQ386" s="65"/>
      <c r="CR386" s="65"/>
      <c r="CS386" s="65"/>
      <c r="CT386" s="65"/>
      <c r="CU386" s="65"/>
      <c r="CV386" s="65"/>
      <c r="CW386" s="65"/>
      <c r="CX386" s="65"/>
      <c r="CY386" s="65"/>
      <c r="CZ386" s="65"/>
      <c r="DA386" s="65"/>
      <c r="DB386" s="65"/>
      <c r="DC386" s="65"/>
      <c r="DD386" s="65"/>
      <c r="DE386" s="65"/>
      <c r="DF386" s="65"/>
      <c r="DG386" s="65"/>
      <c r="DH386" s="65"/>
      <c r="DI386" s="65"/>
      <c r="DJ386" s="65"/>
      <c r="DK386" s="65"/>
      <c r="DL386" s="65"/>
      <c r="DM386" s="65"/>
      <c r="DN386" s="65"/>
      <c r="DO386" s="65"/>
      <c r="DP386" s="65"/>
      <c r="DQ386" s="65"/>
      <c r="DR386" s="65"/>
      <c r="DS386" s="65"/>
      <c r="DT386" s="65"/>
      <c r="DU386" s="65"/>
      <c r="DV386" s="65"/>
      <c r="DW386" s="65"/>
      <c r="DX386" s="65"/>
      <c r="DY386" s="65"/>
      <c r="DZ386" s="65"/>
      <c r="EA386" s="65"/>
      <c r="EB386" s="65"/>
      <c r="EC386" s="65"/>
      <c r="ED386" s="65"/>
      <c r="EE386" s="65"/>
      <c r="EF386" s="65"/>
      <c r="EG386" s="65"/>
      <c r="EH386" s="65"/>
      <c r="EI386" s="65"/>
      <c r="EJ386" s="65"/>
      <c r="EK386" s="65"/>
      <c r="EL386" s="65"/>
      <c r="EM386" s="65"/>
      <c r="EN386" s="65"/>
      <c r="EO386" s="65"/>
      <c r="EP386" s="65"/>
      <c r="EQ386" s="65"/>
      <c r="ER386" s="65"/>
      <c r="ES386" s="65"/>
      <c r="ET386" s="65"/>
      <c r="EU386" s="65"/>
      <c r="EV386" s="65"/>
      <c r="EW386" s="65"/>
      <c r="EX386" s="65"/>
      <c r="EY386" s="65"/>
      <c r="EZ386" s="65"/>
      <c r="FA386" s="65"/>
      <c r="FB386" s="65"/>
      <c r="FC386" s="65"/>
      <c r="FD386" s="65"/>
      <c r="FE386" s="65"/>
      <c r="FF386" s="65"/>
      <c r="FG386" s="65"/>
      <c r="FH386" s="65"/>
      <c r="FI386" s="65"/>
      <c r="FJ386" s="65"/>
      <c r="FK386" s="65"/>
      <c r="FL386" s="65"/>
      <c r="FM386" s="65"/>
      <c r="FN386" s="65"/>
      <c r="FO386" s="65"/>
      <c r="FP386" s="65"/>
      <c r="FQ386" s="65"/>
      <c r="FR386" s="65"/>
      <c r="FS386" s="65"/>
      <c r="FT386" s="65"/>
      <c r="FU386" s="65"/>
      <c r="FV386" s="65"/>
      <c r="FW386" s="65"/>
      <c r="FX386" s="65"/>
      <c r="FY386" s="65"/>
      <c r="FZ386" s="65"/>
      <c r="GA386" s="65"/>
      <c r="GB386" s="65"/>
      <c r="GC386" s="65"/>
      <c r="GD386" s="65"/>
      <c r="GE386" s="65"/>
      <c r="GF386" s="65"/>
      <c r="GG386" s="65"/>
      <c r="GH386" s="65"/>
      <c r="GI386" s="65"/>
      <c r="GJ386" s="65"/>
      <c r="GK386" s="65"/>
      <c r="GL386" s="65"/>
      <c r="GM386" s="65"/>
      <c r="GN386" s="65"/>
      <c r="GO386" s="65"/>
      <c r="GP386" s="65"/>
      <c r="GQ386" s="65"/>
      <c r="GR386" s="65"/>
      <c r="GS386" s="65"/>
      <c r="GT386" s="65"/>
      <c r="GU386" s="65"/>
      <c r="GV386" s="65"/>
      <c r="GW386" s="65"/>
      <c r="GX386" s="65"/>
      <c r="GY386" s="65"/>
      <c r="GZ386" s="65"/>
      <c r="HA386" s="65"/>
      <c r="HB386" s="65"/>
      <c r="HC386" s="65"/>
      <c r="HD386" s="65"/>
      <c r="HE386" s="65"/>
      <c r="HF386" s="65"/>
      <c r="HG386" s="65"/>
      <c r="HH386" s="65"/>
      <c r="HI386" s="65"/>
      <c r="HJ386" s="65"/>
      <c r="HK386" s="65"/>
      <c r="HL386" s="65"/>
      <c r="HM386" s="65"/>
      <c r="HN386" s="65"/>
      <c r="HO386" s="65"/>
      <c r="HP386" s="65"/>
      <c r="HQ386" s="65"/>
      <c r="HR386" s="65"/>
      <c r="HS386" s="65"/>
      <c r="HT386" s="65"/>
      <c r="HU386" s="65"/>
      <c r="HV386" s="65"/>
      <c r="HW386" s="65"/>
      <c r="HX386" s="65"/>
      <c r="HY386" s="65"/>
      <c r="HZ386" s="65"/>
      <c r="IA386" s="65"/>
      <c r="IB386" s="65"/>
      <c r="IC386" s="65"/>
    </row>
    <row r="387" spans="2:237" s="62" customFormat="1" ht="12">
      <c r="B387" s="63"/>
      <c r="C387" s="64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  <c r="AA387" s="65"/>
      <c r="AB387" s="65"/>
      <c r="AC387" s="65"/>
      <c r="AD387" s="65"/>
      <c r="AE387" s="65"/>
      <c r="AF387" s="65"/>
      <c r="AG387" s="65"/>
      <c r="AH387" s="65"/>
      <c r="AI387" s="65"/>
      <c r="AJ387" s="65"/>
      <c r="AK387" s="65"/>
      <c r="AL387" s="65"/>
      <c r="AM387" s="65"/>
      <c r="AN387" s="65"/>
      <c r="AO387" s="65"/>
      <c r="AP387" s="65"/>
      <c r="AQ387" s="65"/>
      <c r="AR387" s="65"/>
      <c r="AS387" s="65"/>
      <c r="AT387" s="65"/>
      <c r="AU387" s="65"/>
      <c r="AV387" s="65"/>
      <c r="AW387" s="65"/>
      <c r="AX387" s="65"/>
      <c r="AY387" s="65"/>
      <c r="AZ387" s="65"/>
      <c r="BA387" s="65"/>
      <c r="BB387" s="65"/>
      <c r="BC387" s="65"/>
      <c r="BD387" s="65"/>
      <c r="BE387" s="65"/>
      <c r="BF387" s="65"/>
      <c r="BG387" s="65"/>
      <c r="BH387" s="65"/>
      <c r="BI387" s="65"/>
      <c r="BJ387" s="65"/>
      <c r="BK387" s="65"/>
      <c r="BL387" s="65"/>
      <c r="BM387" s="65"/>
      <c r="BN387" s="65"/>
      <c r="BO387" s="65"/>
      <c r="BP387" s="65"/>
      <c r="BQ387" s="65"/>
      <c r="BR387" s="65"/>
      <c r="BS387" s="65"/>
      <c r="BT387" s="65"/>
      <c r="BU387" s="65"/>
      <c r="BV387" s="65"/>
      <c r="BW387" s="65"/>
      <c r="BX387" s="65"/>
      <c r="BY387" s="65"/>
      <c r="BZ387" s="65"/>
      <c r="CA387" s="65"/>
      <c r="CB387" s="65"/>
      <c r="CC387" s="65"/>
      <c r="CD387" s="65"/>
      <c r="CE387" s="65"/>
      <c r="CF387" s="65"/>
      <c r="CG387" s="65"/>
      <c r="CH387" s="65"/>
      <c r="CI387" s="65"/>
      <c r="CJ387" s="65"/>
      <c r="CK387" s="65"/>
      <c r="CL387" s="65"/>
      <c r="CM387" s="65"/>
      <c r="CN387" s="65"/>
      <c r="CO387" s="65"/>
      <c r="CP387" s="65"/>
      <c r="CQ387" s="65"/>
      <c r="CR387" s="65"/>
      <c r="CS387" s="65"/>
      <c r="CT387" s="65"/>
      <c r="CU387" s="65"/>
      <c r="CV387" s="65"/>
      <c r="CW387" s="65"/>
      <c r="CX387" s="65"/>
      <c r="CY387" s="65"/>
      <c r="CZ387" s="65"/>
      <c r="DA387" s="65"/>
      <c r="DB387" s="65"/>
      <c r="DC387" s="65"/>
      <c r="DD387" s="65"/>
      <c r="DE387" s="65"/>
      <c r="DF387" s="65"/>
      <c r="DG387" s="65"/>
      <c r="DH387" s="65"/>
      <c r="DI387" s="65"/>
      <c r="DJ387" s="65"/>
      <c r="DK387" s="65"/>
      <c r="DL387" s="65"/>
      <c r="DM387" s="65"/>
      <c r="DN387" s="65"/>
      <c r="DO387" s="65"/>
      <c r="DP387" s="65"/>
      <c r="DQ387" s="65"/>
      <c r="DR387" s="65"/>
      <c r="DS387" s="65"/>
      <c r="DT387" s="65"/>
      <c r="DU387" s="65"/>
      <c r="DV387" s="65"/>
      <c r="DW387" s="65"/>
      <c r="DX387" s="65"/>
      <c r="DY387" s="65"/>
      <c r="DZ387" s="65"/>
      <c r="EA387" s="65"/>
      <c r="EB387" s="65"/>
      <c r="EC387" s="65"/>
      <c r="ED387" s="65"/>
      <c r="EE387" s="65"/>
      <c r="EF387" s="65"/>
      <c r="EG387" s="65"/>
      <c r="EH387" s="65"/>
      <c r="EI387" s="65"/>
      <c r="EJ387" s="65"/>
      <c r="EK387" s="65"/>
      <c r="EL387" s="65"/>
      <c r="EM387" s="65"/>
      <c r="EN387" s="65"/>
      <c r="EO387" s="65"/>
      <c r="EP387" s="65"/>
      <c r="EQ387" s="65"/>
      <c r="ER387" s="65"/>
      <c r="ES387" s="65"/>
      <c r="ET387" s="65"/>
      <c r="EU387" s="65"/>
      <c r="EV387" s="65"/>
      <c r="EW387" s="65"/>
      <c r="EX387" s="65"/>
      <c r="EY387" s="65"/>
      <c r="EZ387" s="65"/>
      <c r="FA387" s="65"/>
      <c r="FB387" s="65"/>
      <c r="FC387" s="65"/>
      <c r="FD387" s="65"/>
      <c r="FE387" s="65"/>
      <c r="FF387" s="65"/>
      <c r="FG387" s="65"/>
      <c r="FH387" s="65"/>
      <c r="FI387" s="65"/>
      <c r="FJ387" s="65"/>
      <c r="FK387" s="65"/>
      <c r="FL387" s="65"/>
      <c r="FM387" s="65"/>
      <c r="FN387" s="65"/>
      <c r="FO387" s="65"/>
      <c r="FP387" s="65"/>
      <c r="FQ387" s="65"/>
      <c r="FR387" s="65"/>
      <c r="FS387" s="65"/>
      <c r="FT387" s="65"/>
      <c r="FU387" s="65"/>
      <c r="FV387" s="65"/>
      <c r="FW387" s="65"/>
      <c r="FX387" s="65"/>
      <c r="FY387" s="65"/>
      <c r="FZ387" s="65"/>
      <c r="GA387" s="65"/>
      <c r="GB387" s="65"/>
      <c r="GC387" s="65"/>
      <c r="GD387" s="65"/>
      <c r="GE387" s="65"/>
      <c r="GF387" s="65"/>
      <c r="GG387" s="65"/>
      <c r="GH387" s="65"/>
      <c r="GI387" s="65"/>
      <c r="GJ387" s="65"/>
      <c r="GK387" s="65"/>
      <c r="GL387" s="65"/>
      <c r="GM387" s="65"/>
      <c r="GN387" s="65"/>
      <c r="GO387" s="65"/>
      <c r="GP387" s="65"/>
      <c r="GQ387" s="65"/>
      <c r="GR387" s="65"/>
      <c r="GS387" s="65"/>
      <c r="GT387" s="65"/>
      <c r="GU387" s="65"/>
      <c r="GV387" s="65"/>
      <c r="GW387" s="65"/>
      <c r="GX387" s="65"/>
      <c r="GY387" s="65"/>
      <c r="GZ387" s="65"/>
      <c r="HA387" s="65"/>
      <c r="HB387" s="65"/>
      <c r="HC387" s="65"/>
      <c r="HD387" s="65"/>
      <c r="HE387" s="65"/>
      <c r="HF387" s="65"/>
      <c r="HG387" s="65"/>
      <c r="HH387" s="65"/>
      <c r="HI387" s="65"/>
      <c r="HJ387" s="65"/>
      <c r="HK387" s="65"/>
      <c r="HL387" s="65"/>
      <c r="HM387" s="65"/>
      <c r="HN387" s="65"/>
      <c r="HO387" s="65"/>
      <c r="HP387" s="65"/>
      <c r="HQ387" s="65"/>
      <c r="HR387" s="65"/>
      <c r="HS387" s="65"/>
      <c r="HT387" s="65"/>
      <c r="HU387" s="65"/>
      <c r="HV387" s="65"/>
      <c r="HW387" s="65"/>
      <c r="HX387" s="65"/>
      <c r="HY387" s="65"/>
      <c r="HZ387" s="65"/>
      <c r="IA387" s="65"/>
      <c r="IB387" s="65"/>
      <c r="IC387" s="65"/>
    </row>
    <row r="388" spans="2:237" s="62" customFormat="1" ht="12">
      <c r="B388" s="63"/>
      <c r="C388" s="64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  <c r="AA388" s="65"/>
      <c r="AB388" s="65"/>
      <c r="AC388" s="65"/>
      <c r="AD388" s="65"/>
      <c r="AE388" s="65"/>
      <c r="AF388" s="65"/>
      <c r="AG388" s="65"/>
      <c r="AH388" s="65"/>
      <c r="AI388" s="65"/>
      <c r="AJ388" s="65"/>
      <c r="AK388" s="65"/>
      <c r="AL388" s="65"/>
      <c r="AM388" s="65"/>
      <c r="AN388" s="65"/>
      <c r="AO388" s="65"/>
      <c r="AP388" s="65"/>
      <c r="AQ388" s="65"/>
      <c r="AR388" s="65"/>
      <c r="AS388" s="65"/>
      <c r="AT388" s="65"/>
      <c r="AU388" s="65"/>
      <c r="AV388" s="65"/>
      <c r="AW388" s="65"/>
      <c r="AX388" s="65"/>
      <c r="AY388" s="65"/>
      <c r="AZ388" s="65"/>
      <c r="BA388" s="65"/>
      <c r="BB388" s="65"/>
      <c r="BC388" s="65"/>
      <c r="BD388" s="65"/>
      <c r="BE388" s="65"/>
      <c r="BF388" s="65"/>
      <c r="BG388" s="65"/>
      <c r="BH388" s="65"/>
      <c r="BI388" s="65"/>
      <c r="BJ388" s="65"/>
      <c r="BK388" s="65"/>
      <c r="BL388" s="65"/>
      <c r="BM388" s="65"/>
      <c r="BN388" s="65"/>
      <c r="BO388" s="65"/>
      <c r="BP388" s="65"/>
      <c r="BQ388" s="65"/>
      <c r="BR388" s="65"/>
      <c r="BS388" s="65"/>
      <c r="BT388" s="65"/>
      <c r="BU388" s="65"/>
      <c r="BV388" s="65"/>
      <c r="BW388" s="65"/>
      <c r="BX388" s="65"/>
      <c r="BY388" s="65"/>
      <c r="BZ388" s="65"/>
      <c r="CA388" s="65"/>
      <c r="CB388" s="65"/>
      <c r="CC388" s="65"/>
      <c r="CD388" s="65"/>
      <c r="CE388" s="65"/>
      <c r="CF388" s="65"/>
      <c r="CG388" s="65"/>
      <c r="CH388" s="65"/>
      <c r="CI388" s="65"/>
      <c r="CJ388" s="65"/>
      <c r="CK388" s="65"/>
      <c r="CL388" s="65"/>
      <c r="CM388" s="65"/>
      <c r="CN388" s="65"/>
      <c r="CO388" s="65"/>
      <c r="CP388" s="65"/>
      <c r="CQ388" s="65"/>
      <c r="CR388" s="65"/>
      <c r="CS388" s="65"/>
      <c r="CT388" s="65"/>
      <c r="CU388" s="65"/>
      <c r="CV388" s="65"/>
      <c r="CW388" s="65"/>
      <c r="CX388" s="65"/>
      <c r="CY388" s="65"/>
      <c r="CZ388" s="65"/>
      <c r="DA388" s="65"/>
      <c r="DB388" s="65"/>
      <c r="DC388" s="65"/>
      <c r="DD388" s="65"/>
      <c r="DE388" s="65"/>
      <c r="DF388" s="65"/>
      <c r="DG388" s="65"/>
      <c r="DH388" s="65"/>
      <c r="DI388" s="65"/>
      <c r="DJ388" s="65"/>
      <c r="DK388" s="65"/>
      <c r="DL388" s="65"/>
      <c r="DM388" s="65"/>
      <c r="DN388" s="65"/>
      <c r="DO388" s="65"/>
      <c r="DP388" s="65"/>
      <c r="DQ388" s="65"/>
      <c r="DR388" s="65"/>
      <c r="DS388" s="65"/>
      <c r="DT388" s="65"/>
      <c r="DU388" s="65"/>
      <c r="DV388" s="65"/>
      <c r="DW388" s="65"/>
      <c r="DX388" s="65"/>
      <c r="DY388" s="65"/>
      <c r="DZ388" s="65"/>
      <c r="EA388" s="65"/>
      <c r="EB388" s="65"/>
      <c r="EC388" s="65"/>
      <c r="ED388" s="65"/>
      <c r="EE388" s="65"/>
      <c r="EF388" s="65"/>
      <c r="EG388" s="65"/>
      <c r="EH388" s="65"/>
      <c r="EI388" s="65"/>
      <c r="EJ388" s="65"/>
      <c r="EK388" s="65"/>
      <c r="EL388" s="65"/>
      <c r="EM388" s="65"/>
      <c r="EN388" s="65"/>
      <c r="EO388" s="65"/>
      <c r="EP388" s="65"/>
      <c r="EQ388" s="65"/>
      <c r="ER388" s="65"/>
      <c r="ES388" s="65"/>
      <c r="ET388" s="65"/>
      <c r="EU388" s="65"/>
      <c r="EV388" s="65"/>
      <c r="EW388" s="65"/>
      <c r="EX388" s="65"/>
      <c r="EY388" s="65"/>
      <c r="EZ388" s="65"/>
      <c r="FA388" s="65"/>
      <c r="FB388" s="65"/>
      <c r="FC388" s="65"/>
      <c r="FD388" s="65"/>
      <c r="FE388" s="65"/>
      <c r="FF388" s="65"/>
      <c r="FG388" s="65"/>
      <c r="FH388" s="65"/>
      <c r="FI388" s="65"/>
      <c r="FJ388" s="65"/>
      <c r="FK388" s="65"/>
      <c r="FL388" s="65"/>
      <c r="FM388" s="65"/>
      <c r="FN388" s="65"/>
      <c r="FO388" s="65"/>
      <c r="FP388" s="65"/>
      <c r="FQ388" s="65"/>
      <c r="FR388" s="65"/>
      <c r="FS388" s="65"/>
      <c r="FT388" s="65"/>
      <c r="FU388" s="65"/>
      <c r="FV388" s="65"/>
      <c r="FW388" s="65"/>
      <c r="FX388" s="65"/>
      <c r="FY388" s="65"/>
      <c r="FZ388" s="65"/>
      <c r="GA388" s="65"/>
      <c r="GB388" s="65"/>
      <c r="GC388" s="65"/>
      <c r="GD388" s="65"/>
      <c r="GE388" s="65"/>
      <c r="GF388" s="65"/>
      <c r="GG388" s="65"/>
      <c r="GH388" s="65"/>
      <c r="GI388" s="65"/>
      <c r="GJ388" s="65"/>
      <c r="GK388" s="65"/>
      <c r="GL388" s="65"/>
      <c r="GM388" s="65"/>
      <c r="GN388" s="65"/>
      <c r="GO388" s="65"/>
      <c r="GP388" s="65"/>
      <c r="GQ388" s="65"/>
      <c r="GR388" s="65"/>
      <c r="GS388" s="65"/>
      <c r="GT388" s="65"/>
      <c r="GU388" s="65"/>
      <c r="GV388" s="65"/>
      <c r="GW388" s="65"/>
      <c r="GX388" s="65"/>
      <c r="GY388" s="65"/>
      <c r="GZ388" s="65"/>
      <c r="HA388" s="65"/>
      <c r="HB388" s="65"/>
      <c r="HC388" s="65"/>
      <c r="HD388" s="65"/>
      <c r="HE388" s="65"/>
      <c r="HF388" s="65"/>
      <c r="HG388" s="65"/>
      <c r="HH388" s="65"/>
      <c r="HI388" s="65"/>
      <c r="HJ388" s="65"/>
      <c r="HK388" s="65"/>
      <c r="HL388" s="65"/>
      <c r="HM388" s="65"/>
      <c r="HN388" s="65"/>
      <c r="HO388" s="65"/>
      <c r="HP388" s="65"/>
      <c r="HQ388" s="65"/>
      <c r="HR388" s="65"/>
      <c r="HS388" s="65"/>
      <c r="HT388" s="65"/>
      <c r="HU388" s="65"/>
      <c r="HV388" s="65"/>
      <c r="HW388" s="65"/>
      <c r="HX388" s="65"/>
      <c r="HY388" s="65"/>
      <c r="HZ388" s="65"/>
      <c r="IA388" s="65"/>
      <c r="IB388" s="65"/>
      <c r="IC388" s="65"/>
    </row>
    <row r="390" spans="2:237" s="62" customFormat="1" ht="12">
      <c r="B390" s="63"/>
      <c r="C390" s="64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  <c r="AA390" s="65"/>
      <c r="AB390" s="65"/>
      <c r="AC390" s="65"/>
      <c r="AD390" s="65"/>
      <c r="AE390" s="65"/>
      <c r="AF390" s="65"/>
      <c r="AG390" s="65"/>
      <c r="AH390" s="65"/>
      <c r="AI390" s="65"/>
      <c r="AJ390" s="65"/>
      <c r="AK390" s="65"/>
      <c r="AL390" s="65"/>
      <c r="AM390" s="65"/>
      <c r="AN390" s="65"/>
      <c r="AO390" s="65"/>
      <c r="AP390" s="65"/>
      <c r="AQ390" s="65"/>
      <c r="AR390" s="65"/>
      <c r="AS390" s="65"/>
      <c r="AT390" s="65"/>
      <c r="AU390" s="65"/>
      <c r="AV390" s="65"/>
      <c r="AW390" s="65"/>
      <c r="AX390" s="65"/>
      <c r="AY390" s="65"/>
      <c r="AZ390" s="65"/>
      <c r="BA390" s="65"/>
      <c r="BB390" s="65"/>
      <c r="BC390" s="65"/>
      <c r="BD390" s="65"/>
      <c r="BE390" s="65"/>
      <c r="BF390" s="65"/>
      <c r="BG390" s="65"/>
      <c r="BH390" s="65"/>
      <c r="BI390" s="65"/>
      <c r="BJ390" s="65"/>
      <c r="BK390" s="65"/>
      <c r="BL390" s="65"/>
      <c r="BM390" s="65"/>
      <c r="BN390" s="65"/>
      <c r="BO390" s="65"/>
      <c r="BP390" s="65"/>
      <c r="BQ390" s="65"/>
      <c r="BR390" s="65"/>
      <c r="BS390" s="65"/>
      <c r="BT390" s="65"/>
      <c r="BU390" s="65"/>
      <c r="BV390" s="65"/>
      <c r="BW390" s="65"/>
      <c r="BX390" s="65"/>
      <c r="BY390" s="65"/>
      <c r="BZ390" s="65"/>
      <c r="CA390" s="65"/>
      <c r="CB390" s="65"/>
      <c r="CC390" s="65"/>
      <c r="CD390" s="65"/>
      <c r="CE390" s="65"/>
      <c r="CF390" s="65"/>
      <c r="CG390" s="65"/>
      <c r="CH390" s="65"/>
      <c r="CI390" s="65"/>
      <c r="CJ390" s="65"/>
      <c r="CK390" s="65"/>
      <c r="CL390" s="65"/>
      <c r="CM390" s="65"/>
      <c r="CN390" s="65"/>
      <c r="CO390" s="65"/>
      <c r="CP390" s="65"/>
      <c r="CQ390" s="65"/>
      <c r="CR390" s="65"/>
      <c r="CS390" s="65"/>
      <c r="CT390" s="65"/>
      <c r="CU390" s="65"/>
      <c r="CV390" s="65"/>
      <c r="CW390" s="65"/>
      <c r="CX390" s="65"/>
      <c r="CY390" s="65"/>
      <c r="CZ390" s="65"/>
      <c r="DA390" s="65"/>
      <c r="DB390" s="65"/>
      <c r="DC390" s="65"/>
      <c r="DD390" s="65"/>
      <c r="DE390" s="65"/>
      <c r="DF390" s="65"/>
      <c r="DG390" s="65"/>
      <c r="DH390" s="65"/>
      <c r="DI390" s="65"/>
      <c r="DJ390" s="65"/>
      <c r="DK390" s="65"/>
      <c r="DL390" s="65"/>
      <c r="DM390" s="65"/>
      <c r="DN390" s="65"/>
      <c r="DO390" s="65"/>
      <c r="DP390" s="65"/>
      <c r="DQ390" s="65"/>
      <c r="DR390" s="65"/>
      <c r="DS390" s="65"/>
      <c r="DT390" s="65"/>
      <c r="DU390" s="65"/>
      <c r="DV390" s="65"/>
      <c r="DW390" s="65"/>
      <c r="DX390" s="65"/>
      <c r="DY390" s="65"/>
      <c r="DZ390" s="65"/>
      <c r="EA390" s="65"/>
      <c r="EB390" s="65"/>
      <c r="EC390" s="65"/>
      <c r="ED390" s="65"/>
      <c r="EE390" s="65"/>
      <c r="EF390" s="65"/>
      <c r="EG390" s="65"/>
      <c r="EH390" s="65"/>
      <c r="EI390" s="65"/>
      <c r="EJ390" s="65"/>
      <c r="EK390" s="65"/>
      <c r="EL390" s="65"/>
      <c r="EM390" s="65"/>
      <c r="EN390" s="65"/>
      <c r="EO390" s="65"/>
      <c r="EP390" s="65"/>
      <c r="EQ390" s="65"/>
      <c r="ER390" s="65"/>
      <c r="ES390" s="65"/>
      <c r="ET390" s="65"/>
      <c r="EU390" s="65"/>
      <c r="EV390" s="65"/>
      <c r="EW390" s="65"/>
      <c r="EX390" s="65"/>
      <c r="EY390" s="65"/>
      <c r="EZ390" s="65"/>
      <c r="FA390" s="65"/>
      <c r="FB390" s="65"/>
      <c r="FC390" s="65"/>
      <c r="FD390" s="65"/>
      <c r="FE390" s="65"/>
      <c r="FF390" s="65"/>
      <c r="FG390" s="65"/>
      <c r="FH390" s="65"/>
      <c r="FI390" s="65"/>
      <c r="FJ390" s="65"/>
      <c r="FK390" s="65"/>
      <c r="FL390" s="65"/>
      <c r="FM390" s="65"/>
      <c r="FN390" s="65"/>
      <c r="FO390" s="65"/>
      <c r="FP390" s="65"/>
      <c r="FQ390" s="65"/>
      <c r="FR390" s="65"/>
      <c r="FS390" s="65"/>
      <c r="FT390" s="65"/>
      <c r="FU390" s="65"/>
      <c r="FV390" s="65"/>
      <c r="FW390" s="65"/>
      <c r="FX390" s="65"/>
      <c r="FY390" s="65"/>
      <c r="FZ390" s="65"/>
      <c r="GA390" s="65"/>
      <c r="GB390" s="65"/>
      <c r="GC390" s="65"/>
      <c r="GD390" s="65"/>
      <c r="GE390" s="65"/>
      <c r="GF390" s="65"/>
      <c r="GG390" s="65"/>
      <c r="GH390" s="65"/>
      <c r="GI390" s="65"/>
      <c r="GJ390" s="65"/>
      <c r="GK390" s="65"/>
      <c r="GL390" s="65"/>
      <c r="GM390" s="65"/>
      <c r="GN390" s="65"/>
      <c r="GO390" s="65"/>
      <c r="GP390" s="65"/>
      <c r="GQ390" s="65"/>
      <c r="GR390" s="65"/>
      <c r="GS390" s="65"/>
      <c r="GT390" s="65"/>
      <c r="GU390" s="65"/>
      <c r="GV390" s="65"/>
      <c r="GW390" s="65"/>
      <c r="GX390" s="65"/>
      <c r="GY390" s="65"/>
      <c r="GZ390" s="65"/>
      <c r="HA390" s="65"/>
      <c r="HB390" s="65"/>
      <c r="HC390" s="65"/>
      <c r="HD390" s="65"/>
      <c r="HE390" s="65"/>
      <c r="HF390" s="65"/>
      <c r="HG390" s="65"/>
      <c r="HH390" s="65"/>
      <c r="HI390" s="65"/>
      <c r="HJ390" s="65"/>
      <c r="HK390" s="65"/>
      <c r="HL390" s="65"/>
      <c r="HM390" s="65"/>
      <c r="HN390" s="65"/>
      <c r="HO390" s="65"/>
      <c r="HP390" s="65"/>
      <c r="HQ390" s="65"/>
      <c r="HR390" s="65"/>
      <c r="HS390" s="65"/>
      <c r="HT390" s="65"/>
      <c r="HU390" s="65"/>
      <c r="HV390" s="65"/>
      <c r="HW390" s="65"/>
      <c r="HX390" s="65"/>
      <c r="HY390" s="65"/>
      <c r="HZ390" s="65"/>
      <c r="IA390" s="65"/>
      <c r="IB390" s="65"/>
      <c r="IC390" s="65"/>
    </row>
    <row r="391" spans="2:237" s="62" customFormat="1" ht="12">
      <c r="B391" s="63"/>
      <c r="C391" s="64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  <c r="AA391" s="65"/>
      <c r="AB391" s="65"/>
      <c r="AC391" s="65"/>
      <c r="AD391" s="65"/>
      <c r="AE391" s="65"/>
      <c r="AF391" s="65"/>
      <c r="AG391" s="65"/>
      <c r="AH391" s="65"/>
      <c r="AI391" s="65"/>
      <c r="AJ391" s="65"/>
      <c r="AK391" s="65"/>
      <c r="AL391" s="65"/>
      <c r="AM391" s="65"/>
      <c r="AN391" s="65"/>
      <c r="AO391" s="65"/>
      <c r="AP391" s="65"/>
      <c r="AQ391" s="65"/>
      <c r="AR391" s="65"/>
      <c r="AS391" s="65"/>
      <c r="AT391" s="65"/>
      <c r="AU391" s="65"/>
      <c r="AV391" s="65"/>
      <c r="AW391" s="65"/>
      <c r="AX391" s="65"/>
      <c r="AY391" s="65"/>
      <c r="AZ391" s="65"/>
      <c r="BA391" s="65"/>
      <c r="BB391" s="65"/>
      <c r="BC391" s="65"/>
      <c r="BD391" s="65"/>
      <c r="BE391" s="65"/>
      <c r="BF391" s="65"/>
      <c r="BG391" s="65"/>
      <c r="BH391" s="65"/>
      <c r="BI391" s="65"/>
      <c r="BJ391" s="65"/>
      <c r="BK391" s="65"/>
      <c r="BL391" s="65"/>
      <c r="BM391" s="65"/>
      <c r="BN391" s="65"/>
      <c r="BO391" s="65"/>
      <c r="BP391" s="65"/>
      <c r="BQ391" s="65"/>
      <c r="BR391" s="65"/>
      <c r="BS391" s="65"/>
      <c r="BT391" s="65"/>
      <c r="BU391" s="65"/>
      <c r="BV391" s="65"/>
      <c r="BW391" s="65"/>
      <c r="BX391" s="65"/>
      <c r="BY391" s="65"/>
      <c r="BZ391" s="65"/>
      <c r="CA391" s="65"/>
      <c r="CB391" s="65"/>
      <c r="CC391" s="65"/>
      <c r="CD391" s="65"/>
      <c r="CE391" s="65"/>
      <c r="CF391" s="65"/>
      <c r="CG391" s="65"/>
      <c r="CH391" s="65"/>
      <c r="CI391" s="65"/>
      <c r="CJ391" s="65"/>
      <c r="CK391" s="65"/>
      <c r="CL391" s="65"/>
      <c r="CM391" s="65"/>
      <c r="CN391" s="65"/>
      <c r="CO391" s="65"/>
      <c r="CP391" s="65"/>
      <c r="CQ391" s="65"/>
      <c r="CR391" s="65"/>
      <c r="CS391" s="65"/>
      <c r="CT391" s="65"/>
      <c r="CU391" s="65"/>
      <c r="CV391" s="65"/>
      <c r="CW391" s="65"/>
      <c r="CX391" s="65"/>
      <c r="CY391" s="65"/>
      <c r="CZ391" s="65"/>
      <c r="DA391" s="65"/>
      <c r="DB391" s="65"/>
      <c r="DC391" s="65"/>
      <c r="DD391" s="65"/>
      <c r="DE391" s="65"/>
      <c r="DF391" s="65"/>
      <c r="DG391" s="65"/>
      <c r="DH391" s="65"/>
      <c r="DI391" s="65"/>
      <c r="DJ391" s="65"/>
      <c r="DK391" s="65"/>
      <c r="DL391" s="65"/>
      <c r="DM391" s="65"/>
      <c r="DN391" s="65"/>
      <c r="DO391" s="65"/>
      <c r="DP391" s="65"/>
      <c r="DQ391" s="65"/>
      <c r="DR391" s="65"/>
      <c r="DS391" s="65"/>
      <c r="DT391" s="65"/>
      <c r="DU391" s="65"/>
      <c r="DV391" s="65"/>
      <c r="DW391" s="65"/>
      <c r="DX391" s="65"/>
      <c r="DY391" s="65"/>
      <c r="DZ391" s="65"/>
      <c r="EA391" s="65"/>
      <c r="EB391" s="65"/>
      <c r="EC391" s="65"/>
      <c r="ED391" s="65"/>
      <c r="EE391" s="65"/>
      <c r="EF391" s="65"/>
      <c r="EG391" s="65"/>
      <c r="EH391" s="65"/>
      <c r="EI391" s="65"/>
      <c r="EJ391" s="65"/>
      <c r="EK391" s="65"/>
      <c r="EL391" s="65"/>
      <c r="EM391" s="65"/>
      <c r="EN391" s="65"/>
      <c r="EO391" s="65"/>
      <c r="EP391" s="65"/>
      <c r="EQ391" s="65"/>
      <c r="ER391" s="65"/>
      <c r="ES391" s="65"/>
      <c r="ET391" s="65"/>
      <c r="EU391" s="65"/>
      <c r="EV391" s="65"/>
      <c r="EW391" s="65"/>
      <c r="EX391" s="65"/>
      <c r="EY391" s="65"/>
      <c r="EZ391" s="65"/>
      <c r="FA391" s="65"/>
      <c r="FB391" s="65"/>
      <c r="FC391" s="65"/>
      <c r="FD391" s="65"/>
      <c r="FE391" s="65"/>
      <c r="FF391" s="65"/>
      <c r="FG391" s="65"/>
      <c r="FH391" s="65"/>
      <c r="FI391" s="65"/>
      <c r="FJ391" s="65"/>
      <c r="FK391" s="65"/>
      <c r="FL391" s="65"/>
      <c r="FM391" s="65"/>
      <c r="FN391" s="65"/>
      <c r="FO391" s="65"/>
      <c r="FP391" s="65"/>
      <c r="FQ391" s="65"/>
      <c r="FR391" s="65"/>
      <c r="FS391" s="65"/>
      <c r="FT391" s="65"/>
      <c r="FU391" s="65"/>
      <c r="FV391" s="65"/>
      <c r="FW391" s="65"/>
      <c r="FX391" s="65"/>
      <c r="FY391" s="65"/>
      <c r="FZ391" s="65"/>
      <c r="GA391" s="65"/>
      <c r="GB391" s="65"/>
      <c r="GC391" s="65"/>
      <c r="GD391" s="65"/>
      <c r="GE391" s="65"/>
      <c r="GF391" s="65"/>
      <c r="GG391" s="65"/>
      <c r="GH391" s="65"/>
      <c r="GI391" s="65"/>
      <c r="GJ391" s="65"/>
      <c r="GK391" s="65"/>
      <c r="GL391" s="65"/>
      <c r="GM391" s="65"/>
      <c r="GN391" s="65"/>
      <c r="GO391" s="65"/>
      <c r="GP391" s="65"/>
      <c r="GQ391" s="65"/>
      <c r="GR391" s="65"/>
      <c r="GS391" s="65"/>
      <c r="GT391" s="65"/>
      <c r="GU391" s="65"/>
      <c r="GV391" s="65"/>
      <c r="GW391" s="65"/>
      <c r="GX391" s="65"/>
      <c r="GY391" s="65"/>
      <c r="GZ391" s="65"/>
      <c r="HA391" s="65"/>
      <c r="HB391" s="65"/>
      <c r="HC391" s="65"/>
      <c r="HD391" s="65"/>
      <c r="HE391" s="65"/>
      <c r="HF391" s="65"/>
      <c r="HG391" s="65"/>
      <c r="HH391" s="65"/>
      <c r="HI391" s="65"/>
      <c r="HJ391" s="65"/>
      <c r="HK391" s="65"/>
      <c r="HL391" s="65"/>
      <c r="HM391" s="65"/>
      <c r="HN391" s="65"/>
      <c r="HO391" s="65"/>
      <c r="HP391" s="65"/>
      <c r="HQ391" s="65"/>
      <c r="HR391" s="65"/>
      <c r="HS391" s="65"/>
      <c r="HT391" s="65"/>
      <c r="HU391" s="65"/>
      <c r="HV391" s="65"/>
      <c r="HW391" s="65"/>
      <c r="HX391" s="65"/>
      <c r="HY391" s="65"/>
      <c r="HZ391" s="65"/>
      <c r="IA391" s="65"/>
      <c r="IB391" s="65"/>
      <c r="IC391" s="65"/>
    </row>
    <row r="392" spans="2:237" s="62" customFormat="1" ht="12">
      <c r="B392" s="63"/>
      <c r="C392" s="64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  <c r="AA392" s="65"/>
      <c r="AB392" s="65"/>
      <c r="AC392" s="65"/>
      <c r="AD392" s="65"/>
      <c r="AE392" s="65"/>
      <c r="AF392" s="65"/>
      <c r="AG392" s="65"/>
      <c r="AH392" s="65"/>
      <c r="AI392" s="65"/>
      <c r="AJ392" s="65"/>
      <c r="AK392" s="65"/>
      <c r="AL392" s="65"/>
      <c r="AM392" s="65"/>
      <c r="AN392" s="65"/>
      <c r="AO392" s="65"/>
      <c r="AP392" s="65"/>
      <c r="AQ392" s="65"/>
      <c r="AR392" s="65"/>
      <c r="AS392" s="65"/>
      <c r="AT392" s="65"/>
      <c r="AU392" s="65"/>
      <c r="AV392" s="65"/>
      <c r="AW392" s="65"/>
      <c r="AX392" s="65"/>
      <c r="AY392" s="65"/>
      <c r="AZ392" s="65"/>
      <c r="BA392" s="65"/>
      <c r="BB392" s="65"/>
      <c r="BC392" s="65"/>
      <c r="BD392" s="65"/>
      <c r="BE392" s="65"/>
      <c r="BF392" s="65"/>
      <c r="BG392" s="65"/>
      <c r="BH392" s="65"/>
      <c r="BI392" s="65"/>
      <c r="BJ392" s="65"/>
      <c r="BK392" s="65"/>
      <c r="BL392" s="65"/>
      <c r="BM392" s="65"/>
      <c r="BN392" s="65"/>
      <c r="BO392" s="65"/>
      <c r="BP392" s="65"/>
      <c r="BQ392" s="65"/>
      <c r="BR392" s="65"/>
      <c r="BS392" s="65"/>
      <c r="BT392" s="65"/>
      <c r="BU392" s="65"/>
      <c r="BV392" s="65"/>
      <c r="BW392" s="65"/>
      <c r="BX392" s="65"/>
      <c r="BY392" s="65"/>
      <c r="BZ392" s="65"/>
      <c r="CA392" s="65"/>
      <c r="CB392" s="65"/>
      <c r="CC392" s="65"/>
      <c r="CD392" s="65"/>
      <c r="CE392" s="65"/>
      <c r="CF392" s="65"/>
      <c r="CG392" s="65"/>
      <c r="CH392" s="65"/>
      <c r="CI392" s="65"/>
      <c r="CJ392" s="65"/>
      <c r="CK392" s="65"/>
      <c r="CL392" s="65"/>
      <c r="CM392" s="65"/>
      <c r="CN392" s="65"/>
      <c r="CO392" s="65"/>
      <c r="CP392" s="65"/>
      <c r="CQ392" s="65"/>
      <c r="CR392" s="65"/>
      <c r="CS392" s="65"/>
      <c r="CT392" s="65"/>
      <c r="CU392" s="65"/>
      <c r="CV392" s="65"/>
      <c r="CW392" s="65"/>
      <c r="CX392" s="65"/>
      <c r="CY392" s="65"/>
      <c r="CZ392" s="65"/>
      <c r="DA392" s="65"/>
      <c r="DB392" s="65"/>
      <c r="DC392" s="65"/>
      <c r="DD392" s="65"/>
      <c r="DE392" s="65"/>
      <c r="DF392" s="65"/>
      <c r="DG392" s="65"/>
      <c r="DH392" s="65"/>
      <c r="DI392" s="65"/>
      <c r="DJ392" s="65"/>
      <c r="DK392" s="65"/>
      <c r="DL392" s="65"/>
      <c r="DM392" s="65"/>
      <c r="DN392" s="65"/>
      <c r="DO392" s="65"/>
      <c r="DP392" s="65"/>
      <c r="DQ392" s="65"/>
      <c r="DR392" s="65"/>
      <c r="DS392" s="65"/>
      <c r="DT392" s="65"/>
      <c r="DU392" s="65"/>
      <c r="DV392" s="65"/>
      <c r="DW392" s="65"/>
      <c r="DX392" s="65"/>
      <c r="DY392" s="65"/>
      <c r="DZ392" s="65"/>
      <c r="EA392" s="65"/>
      <c r="EB392" s="65"/>
      <c r="EC392" s="65"/>
      <c r="ED392" s="65"/>
      <c r="EE392" s="65"/>
      <c r="EF392" s="65"/>
      <c r="EG392" s="65"/>
      <c r="EH392" s="65"/>
      <c r="EI392" s="65"/>
      <c r="EJ392" s="65"/>
      <c r="EK392" s="65"/>
      <c r="EL392" s="65"/>
      <c r="EM392" s="65"/>
      <c r="EN392" s="65"/>
      <c r="EO392" s="65"/>
      <c r="EP392" s="65"/>
      <c r="EQ392" s="65"/>
      <c r="ER392" s="65"/>
      <c r="ES392" s="65"/>
      <c r="ET392" s="65"/>
      <c r="EU392" s="65"/>
      <c r="EV392" s="65"/>
      <c r="EW392" s="65"/>
      <c r="EX392" s="65"/>
      <c r="EY392" s="65"/>
      <c r="EZ392" s="65"/>
      <c r="FA392" s="65"/>
      <c r="FB392" s="65"/>
      <c r="FC392" s="65"/>
      <c r="FD392" s="65"/>
      <c r="FE392" s="65"/>
      <c r="FF392" s="65"/>
      <c r="FG392" s="65"/>
      <c r="FH392" s="65"/>
      <c r="FI392" s="65"/>
      <c r="FJ392" s="65"/>
      <c r="FK392" s="65"/>
      <c r="FL392" s="65"/>
      <c r="FM392" s="65"/>
      <c r="FN392" s="65"/>
      <c r="FO392" s="65"/>
      <c r="FP392" s="65"/>
      <c r="FQ392" s="65"/>
      <c r="FR392" s="65"/>
      <c r="FS392" s="65"/>
      <c r="FT392" s="65"/>
      <c r="FU392" s="65"/>
      <c r="FV392" s="65"/>
      <c r="FW392" s="65"/>
      <c r="FX392" s="65"/>
      <c r="FY392" s="65"/>
      <c r="FZ392" s="65"/>
      <c r="GA392" s="65"/>
      <c r="GB392" s="65"/>
      <c r="GC392" s="65"/>
      <c r="GD392" s="65"/>
      <c r="GE392" s="65"/>
      <c r="GF392" s="65"/>
      <c r="GG392" s="65"/>
      <c r="GH392" s="65"/>
      <c r="GI392" s="65"/>
      <c r="GJ392" s="65"/>
      <c r="GK392" s="65"/>
      <c r="GL392" s="65"/>
      <c r="GM392" s="65"/>
      <c r="GN392" s="65"/>
      <c r="GO392" s="65"/>
      <c r="GP392" s="65"/>
      <c r="GQ392" s="65"/>
      <c r="GR392" s="65"/>
      <c r="GS392" s="65"/>
      <c r="GT392" s="65"/>
      <c r="GU392" s="65"/>
      <c r="GV392" s="65"/>
      <c r="GW392" s="65"/>
      <c r="GX392" s="65"/>
      <c r="GY392" s="65"/>
      <c r="GZ392" s="65"/>
      <c r="HA392" s="65"/>
      <c r="HB392" s="65"/>
      <c r="HC392" s="65"/>
      <c r="HD392" s="65"/>
      <c r="HE392" s="65"/>
      <c r="HF392" s="65"/>
      <c r="HG392" s="65"/>
      <c r="HH392" s="65"/>
      <c r="HI392" s="65"/>
      <c r="HJ392" s="65"/>
      <c r="HK392" s="65"/>
      <c r="HL392" s="65"/>
      <c r="HM392" s="65"/>
      <c r="HN392" s="65"/>
      <c r="HO392" s="65"/>
      <c r="HP392" s="65"/>
      <c r="HQ392" s="65"/>
      <c r="HR392" s="65"/>
      <c r="HS392" s="65"/>
      <c r="HT392" s="65"/>
      <c r="HU392" s="65"/>
      <c r="HV392" s="65"/>
      <c r="HW392" s="65"/>
      <c r="HX392" s="65"/>
      <c r="HY392" s="65"/>
      <c r="HZ392" s="65"/>
      <c r="IA392" s="65"/>
      <c r="IB392" s="65"/>
      <c r="IC392" s="65"/>
    </row>
    <row r="393" spans="2:237" s="62" customFormat="1" ht="12">
      <c r="B393" s="63"/>
      <c r="C393" s="64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  <c r="AA393" s="65"/>
      <c r="AB393" s="65"/>
      <c r="AC393" s="65"/>
      <c r="AD393" s="65"/>
      <c r="AE393" s="65"/>
      <c r="AF393" s="65"/>
      <c r="AG393" s="65"/>
      <c r="AH393" s="65"/>
      <c r="AI393" s="65"/>
      <c r="AJ393" s="65"/>
      <c r="AK393" s="65"/>
      <c r="AL393" s="65"/>
      <c r="AM393" s="65"/>
      <c r="AN393" s="65"/>
      <c r="AO393" s="65"/>
      <c r="AP393" s="65"/>
      <c r="AQ393" s="65"/>
      <c r="AR393" s="65"/>
      <c r="AS393" s="65"/>
      <c r="AT393" s="65"/>
      <c r="AU393" s="65"/>
      <c r="AV393" s="65"/>
      <c r="AW393" s="65"/>
      <c r="AX393" s="65"/>
      <c r="AY393" s="65"/>
      <c r="AZ393" s="65"/>
      <c r="BA393" s="65"/>
      <c r="BB393" s="65"/>
      <c r="BC393" s="65"/>
      <c r="BD393" s="65"/>
      <c r="BE393" s="65"/>
      <c r="BF393" s="65"/>
      <c r="BG393" s="65"/>
      <c r="BH393" s="65"/>
      <c r="BI393" s="65"/>
      <c r="BJ393" s="65"/>
      <c r="BK393" s="65"/>
      <c r="BL393" s="65"/>
      <c r="BM393" s="65"/>
      <c r="BN393" s="65"/>
      <c r="BO393" s="65"/>
      <c r="BP393" s="65"/>
      <c r="BQ393" s="65"/>
      <c r="BR393" s="65"/>
      <c r="BS393" s="65"/>
      <c r="BT393" s="65"/>
      <c r="BU393" s="65"/>
      <c r="BV393" s="65"/>
      <c r="BW393" s="65"/>
      <c r="BX393" s="65"/>
      <c r="BY393" s="65"/>
      <c r="BZ393" s="65"/>
      <c r="CA393" s="65"/>
      <c r="CB393" s="65"/>
      <c r="CC393" s="65"/>
      <c r="CD393" s="65"/>
      <c r="CE393" s="65"/>
      <c r="CF393" s="65"/>
      <c r="CG393" s="65"/>
      <c r="CH393" s="65"/>
      <c r="CI393" s="65"/>
      <c r="CJ393" s="65"/>
      <c r="CK393" s="65"/>
      <c r="CL393" s="65"/>
      <c r="CM393" s="65"/>
      <c r="CN393" s="65"/>
      <c r="CO393" s="65"/>
      <c r="CP393" s="65"/>
      <c r="CQ393" s="65"/>
      <c r="CR393" s="65"/>
      <c r="CS393" s="65"/>
      <c r="CT393" s="65"/>
      <c r="CU393" s="65"/>
      <c r="CV393" s="65"/>
      <c r="CW393" s="65"/>
      <c r="CX393" s="65"/>
      <c r="CY393" s="65"/>
      <c r="CZ393" s="65"/>
      <c r="DA393" s="65"/>
      <c r="DB393" s="65"/>
      <c r="DC393" s="65"/>
      <c r="DD393" s="65"/>
      <c r="DE393" s="65"/>
      <c r="DF393" s="65"/>
      <c r="DG393" s="65"/>
      <c r="DH393" s="65"/>
      <c r="DI393" s="65"/>
      <c r="DJ393" s="65"/>
      <c r="DK393" s="65"/>
      <c r="DL393" s="65"/>
      <c r="DM393" s="65"/>
      <c r="DN393" s="65"/>
      <c r="DO393" s="65"/>
      <c r="DP393" s="65"/>
      <c r="DQ393" s="65"/>
      <c r="DR393" s="65"/>
      <c r="DS393" s="65"/>
      <c r="DT393" s="65"/>
      <c r="DU393" s="65"/>
      <c r="DV393" s="65"/>
      <c r="DW393" s="65"/>
      <c r="DX393" s="65"/>
      <c r="DY393" s="65"/>
      <c r="DZ393" s="65"/>
      <c r="EA393" s="65"/>
      <c r="EB393" s="65"/>
      <c r="EC393" s="65"/>
      <c r="ED393" s="65"/>
      <c r="EE393" s="65"/>
      <c r="EF393" s="65"/>
      <c r="EG393" s="65"/>
      <c r="EH393" s="65"/>
      <c r="EI393" s="65"/>
      <c r="EJ393" s="65"/>
      <c r="EK393" s="65"/>
      <c r="EL393" s="65"/>
      <c r="EM393" s="65"/>
      <c r="EN393" s="65"/>
      <c r="EO393" s="65"/>
      <c r="EP393" s="65"/>
      <c r="EQ393" s="65"/>
      <c r="ER393" s="65"/>
      <c r="ES393" s="65"/>
      <c r="ET393" s="65"/>
      <c r="EU393" s="65"/>
      <c r="EV393" s="65"/>
      <c r="EW393" s="65"/>
      <c r="EX393" s="65"/>
      <c r="EY393" s="65"/>
      <c r="EZ393" s="65"/>
      <c r="FA393" s="65"/>
      <c r="FB393" s="65"/>
      <c r="FC393" s="65"/>
      <c r="FD393" s="65"/>
      <c r="FE393" s="65"/>
      <c r="FF393" s="65"/>
      <c r="FG393" s="65"/>
      <c r="FH393" s="65"/>
      <c r="FI393" s="65"/>
      <c r="FJ393" s="65"/>
      <c r="FK393" s="65"/>
      <c r="FL393" s="65"/>
      <c r="FM393" s="65"/>
      <c r="FN393" s="65"/>
      <c r="FO393" s="65"/>
      <c r="FP393" s="65"/>
      <c r="FQ393" s="65"/>
      <c r="FR393" s="65"/>
      <c r="FS393" s="65"/>
      <c r="FT393" s="65"/>
      <c r="FU393" s="65"/>
      <c r="FV393" s="65"/>
      <c r="FW393" s="65"/>
      <c r="FX393" s="65"/>
      <c r="FY393" s="65"/>
      <c r="FZ393" s="65"/>
      <c r="GA393" s="65"/>
      <c r="GB393" s="65"/>
      <c r="GC393" s="65"/>
      <c r="GD393" s="65"/>
      <c r="GE393" s="65"/>
      <c r="GF393" s="65"/>
      <c r="GG393" s="65"/>
      <c r="GH393" s="65"/>
      <c r="GI393" s="65"/>
      <c r="GJ393" s="65"/>
      <c r="GK393" s="65"/>
      <c r="GL393" s="65"/>
      <c r="GM393" s="65"/>
      <c r="GN393" s="65"/>
      <c r="GO393" s="65"/>
      <c r="GP393" s="65"/>
      <c r="GQ393" s="65"/>
      <c r="GR393" s="65"/>
      <c r="GS393" s="65"/>
      <c r="GT393" s="65"/>
      <c r="GU393" s="65"/>
      <c r="GV393" s="65"/>
      <c r="GW393" s="65"/>
      <c r="GX393" s="65"/>
      <c r="GY393" s="65"/>
      <c r="GZ393" s="65"/>
      <c r="HA393" s="65"/>
      <c r="HB393" s="65"/>
      <c r="HC393" s="65"/>
      <c r="HD393" s="65"/>
      <c r="HE393" s="65"/>
      <c r="HF393" s="65"/>
      <c r="HG393" s="65"/>
      <c r="HH393" s="65"/>
      <c r="HI393" s="65"/>
      <c r="HJ393" s="65"/>
      <c r="HK393" s="65"/>
      <c r="HL393" s="65"/>
      <c r="HM393" s="65"/>
      <c r="HN393" s="65"/>
      <c r="HO393" s="65"/>
      <c r="HP393" s="65"/>
      <c r="HQ393" s="65"/>
      <c r="HR393" s="65"/>
      <c r="HS393" s="65"/>
      <c r="HT393" s="65"/>
      <c r="HU393" s="65"/>
      <c r="HV393" s="65"/>
      <c r="HW393" s="65"/>
      <c r="HX393" s="65"/>
      <c r="HY393" s="65"/>
      <c r="HZ393" s="65"/>
      <c r="IA393" s="65"/>
      <c r="IB393" s="65"/>
      <c r="IC393" s="65"/>
    </row>
    <row r="394" spans="2:237" s="62" customFormat="1" ht="12">
      <c r="B394" s="63"/>
      <c r="C394" s="64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  <c r="AA394" s="65"/>
      <c r="AB394" s="65"/>
      <c r="AC394" s="65"/>
      <c r="AD394" s="65"/>
      <c r="AE394" s="65"/>
      <c r="AF394" s="65"/>
      <c r="AG394" s="65"/>
      <c r="AH394" s="65"/>
      <c r="AI394" s="65"/>
      <c r="AJ394" s="65"/>
      <c r="AK394" s="65"/>
      <c r="AL394" s="65"/>
      <c r="AM394" s="65"/>
      <c r="AN394" s="65"/>
      <c r="AO394" s="65"/>
      <c r="AP394" s="65"/>
      <c r="AQ394" s="65"/>
      <c r="AR394" s="65"/>
      <c r="AS394" s="65"/>
      <c r="AT394" s="65"/>
      <c r="AU394" s="65"/>
      <c r="AV394" s="65"/>
      <c r="AW394" s="65"/>
      <c r="AX394" s="65"/>
      <c r="AY394" s="65"/>
      <c r="AZ394" s="65"/>
      <c r="BA394" s="65"/>
      <c r="BB394" s="65"/>
      <c r="BC394" s="65"/>
      <c r="BD394" s="65"/>
      <c r="BE394" s="65"/>
      <c r="BF394" s="65"/>
      <c r="BG394" s="65"/>
      <c r="BH394" s="65"/>
      <c r="BI394" s="65"/>
      <c r="BJ394" s="65"/>
      <c r="BK394" s="65"/>
      <c r="BL394" s="65"/>
      <c r="BM394" s="65"/>
      <c r="BN394" s="65"/>
      <c r="BO394" s="65"/>
      <c r="BP394" s="65"/>
      <c r="BQ394" s="65"/>
      <c r="BR394" s="65"/>
      <c r="BS394" s="65"/>
      <c r="BT394" s="65"/>
      <c r="BU394" s="65"/>
      <c r="BV394" s="65"/>
      <c r="BW394" s="65"/>
      <c r="BX394" s="65"/>
      <c r="BY394" s="65"/>
      <c r="BZ394" s="65"/>
      <c r="CA394" s="65"/>
      <c r="CB394" s="65"/>
      <c r="CC394" s="65"/>
      <c r="CD394" s="65"/>
      <c r="CE394" s="65"/>
      <c r="CF394" s="65"/>
      <c r="CG394" s="65"/>
      <c r="CH394" s="65"/>
      <c r="CI394" s="65"/>
      <c r="CJ394" s="65"/>
      <c r="CK394" s="65"/>
      <c r="CL394" s="65"/>
      <c r="CM394" s="65"/>
      <c r="CN394" s="65"/>
      <c r="CO394" s="65"/>
      <c r="CP394" s="65"/>
      <c r="CQ394" s="65"/>
      <c r="CR394" s="65"/>
      <c r="CS394" s="65"/>
      <c r="CT394" s="65"/>
      <c r="CU394" s="65"/>
      <c r="CV394" s="65"/>
      <c r="CW394" s="65"/>
      <c r="CX394" s="65"/>
      <c r="CY394" s="65"/>
      <c r="CZ394" s="65"/>
      <c r="DA394" s="65"/>
      <c r="DB394" s="65"/>
      <c r="DC394" s="65"/>
      <c r="DD394" s="65"/>
      <c r="DE394" s="65"/>
      <c r="DF394" s="65"/>
      <c r="DG394" s="65"/>
      <c r="DH394" s="65"/>
      <c r="DI394" s="65"/>
      <c r="DJ394" s="65"/>
      <c r="DK394" s="65"/>
      <c r="DL394" s="65"/>
      <c r="DM394" s="65"/>
      <c r="DN394" s="65"/>
      <c r="DO394" s="65"/>
      <c r="DP394" s="65"/>
      <c r="DQ394" s="65"/>
      <c r="DR394" s="65"/>
      <c r="DS394" s="65"/>
      <c r="DT394" s="65"/>
      <c r="DU394" s="65"/>
      <c r="DV394" s="65"/>
      <c r="DW394" s="65"/>
      <c r="DX394" s="65"/>
      <c r="DY394" s="65"/>
      <c r="DZ394" s="65"/>
      <c r="EA394" s="65"/>
      <c r="EB394" s="65"/>
      <c r="EC394" s="65"/>
      <c r="ED394" s="65"/>
      <c r="EE394" s="65"/>
      <c r="EF394" s="65"/>
      <c r="EG394" s="65"/>
      <c r="EH394" s="65"/>
      <c r="EI394" s="65"/>
      <c r="EJ394" s="65"/>
      <c r="EK394" s="65"/>
      <c r="EL394" s="65"/>
      <c r="EM394" s="65"/>
      <c r="EN394" s="65"/>
      <c r="EO394" s="65"/>
      <c r="EP394" s="65"/>
      <c r="EQ394" s="65"/>
      <c r="ER394" s="65"/>
      <c r="ES394" s="65"/>
      <c r="ET394" s="65"/>
      <c r="EU394" s="65"/>
      <c r="EV394" s="65"/>
      <c r="EW394" s="65"/>
      <c r="EX394" s="65"/>
      <c r="EY394" s="65"/>
      <c r="EZ394" s="65"/>
      <c r="FA394" s="65"/>
      <c r="FB394" s="65"/>
      <c r="FC394" s="65"/>
      <c r="FD394" s="65"/>
      <c r="FE394" s="65"/>
      <c r="FF394" s="65"/>
      <c r="FG394" s="65"/>
      <c r="FH394" s="65"/>
      <c r="FI394" s="65"/>
      <c r="FJ394" s="65"/>
      <c r="FK394" s="65"/>
      <c r="FL394" s="65"/>
      <c r="FM394" s="65"/>
      <c r="FN394" s="65"/>
      <c r="FO394" s="65"/>
      <c r="FP394" s="65"/>
      <c r="FQ394" s="65"/>
      <c r="FR394" s="65"/>
      <c r="FS394" s="65"/>
      <c r="FT394" s="65"/>
      <c r="FU394" s="65"/>
      <c r="FV394" s="65"/>
      <c r="FW394" s="65"/>
      <c r="FX394" s="65"/>
      <c r="FY394" s="65"/>
      <c r="FZ394" s="65"/>
      <c r="GA394" s="65"/>
      <c r="GB394" s="65"/>
      <c r="GC394" s="65"/>
      <c r="GD394" s="65"/>
      <c r="GE394" s="65"/>
      <c r="GF394" s="65"/>
      <c r="GG394" s="65"/>
      <c r="GH394" s="65"/>
      <c r="GI394" s="65"/>
      <c r="GJ394" s="65"/>
      <c r="GK394" s="65"/>
      <c r="GL394" s="65"/>
      <c r="GM394" s="65"/>
      <c r="GN394" s="65"/>
      <c r="GO394" s="65"/>
      <c r="GP394" s="65"/>
      <c r="GQ394" s="65"/>
      <c r="GR394" s="65"/>
      <c r="GS394" s="65"/>
      <c r="GT394" s="65"/>
      <c r="GU394" s="65"/>
      <c r="GV394" s="65"/>
      <c r="GW394" s="65"/>
      <c r="GX394" s="65"/>
      <c r="GY394" s="65"/>
      <c r="GZ394" s="65"/>
      <c r="HA394" s="65"/>
      <c r="HB394" s="65"/>
      <c r="HC394" s="65"/>
      <c r="HD394" s="65"/>
      <c r="HE394" s="65"/>
      <c r="HF394" s="65"/>
      <c r="HG394" s="65"/>
      <c r="HH394" s="65"/>
      <c r="HI394" s="65"/>
      <c r="HJ394" s="65"/>
      <c r="HK394" s="65"/>
      <c r="HL394" s="65"/>
      <c r="HM394" s="65"/>
      <c r="HN394" s="65"/>
      <c r="HO394" s="65"/>
      <c r="HP394" s="65"/>
      <c r="HQ394" s="65"/>
      <c r="HR394" s="65"/>
      <c r="HS394" s="65"/>
      <c r="HT394" s="65"/>
      <c r="HU394" s="65"/>
      <c r="HV394" s="65"/>
      <c r="HW394" s="65"/>
      <c r="HX394" s="65"/>
      <c r="HY394" s="65"/>
      <c r="HZ394" s="65"/>
      <c r="IA394" s="65"/>
      <c r="IB394" s="65"/>
      <c r="IC394" s="65"/>
    </row>
    <row r="395" spans="2:237" s="62" customFormat="1" ht="12">
      <c r="B395" s="63"/>
      <c r="C395" s="64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  <c r="AA395" s="65"/>
      <c r="AB395" s="65"/>
      <c r="AC395" s="65"/>
      <c r="AD395" s="65"/>
      <c r="AE395" s="65"/>
      <c r="AF395" s="65"/>
      <c r="AG395" s="65"/>
      <c r="AH395" s="65"/>
      <c r="AI395" s="65"/>
      <c r="AJ395" s="65"/>
      <c r="AK395" s="65"/>
      <c r="AL395" s="65"/>
      <c r="AM395" s="65"/>
      <c r="AN395" s="65"/>
      <c r="AO395" s="65"/>
      <c r="AP395" s="65"/>
      <c r="AQ395" s="65"/>
      <c r="AR395" s="65"/>
      <c r="AS395" s="65"/>
      <c r="AT395" s="65"/>
      <c r="AU395" s="65"/>
      <c r="AV395" s="65"/>
      <c r="AW395" s="65"/>
      <c r="AX395" s="65"/>
      <c r="AY395" s="65"/>
      <c r="AZ395" s="65"/>
      <c r="BA395" s="65"/>
      <c r="BB395" s="65"/>
      <c r="BC395" s="65"/>
      <c r="BD395" s="65"/>
      <c r="BE395" s="65"/>
      <c r="BF395" s="65"/>
      <c r="BG395" s="65"/>
      <c r="BH395" s="65"/>
      <c r="BI395" s="65"/>
      <c r="BJ395" s="65"/>
      <c r="BK395" s="65"/>
      <c r="BL395" s="65"/>
      <c r="BM395" s="65"/>
      <c r="BN395" s="65"/>
      <c r="BO395" s="65"/>
      <c r="BP395" s="65"/>
      <c r="BQ395" s="65"/>
      <c r="BR395" s="65"/>
      <c r="BS395" s="65"/>
      <c r="BT395" s="65"/>
      <c r="BU395" s="65"/>
      <c r="BV395" s="65"/>
      <c r="BW395" s="65"/>
      <c r="BX395" s="65"/>
      <c r="BY395" s="65"/>
      <c r="BZ395" s="65"/>
      <c r="CA395" s="65"/>
      <c r="CB395" s="65"/>
      <c r="CC395" s="65"/>
      <c r="CD395" s="65"/>
      <c r="CE395" s="65"/>
      <c r="CF395" s="65"/>
      <c r="CG395" s="65"/>
      <c r="CH395" s="65"/>
      <c r="CI395" s="65"/>
      <c r="CJ395" s="65"/>
      <c r="CK395" s="65"/>
      <c r="CL395" s="65"/>
      <c r="CM395" s="65"/>
      <c r="CN395" s="65"/>
      <c r="CO395" s="65"/>
      <c r="CP395" s="65"/>
      <c r="CQ395" s="65"/>
      <c r="CR395" s="65"/>
      <c r="CS395" s="65"/>
      <c r="CT395" s="65"/>
      <c r="CU395" s="65"/>
      <c r="CV395" s="65"/>
      <c r="CW395" s="65"/>
      <c r="CX395" s="65"/>
      <c r="CY395" s="65"/>
      <c r="CZ395" s="65"/>
      <c r="DA395" s="65"/>
      <c r="DB395" s="65"/>
      <c r="DC395" s="65"/>
      <c r="DD395" s="65"/>
      <c r="DE395" s="65"/>
      <c r="DF395" s="65"/>
      <c r="DG395" s="65"/>
      <c r="DH395" s="65"/>
      <c r="DI395" s="65"/>
      <c r="DJ395" s="65"/>
      <c r="DK395" s="65"/>
      <c r="DL395" s="65"/>
      <c r="DM395" s="65"/>
      <c r="DN395" s="65"/>
      <c r="DO395" s="65"/>
      <c r="DP395" s="65"/>
      <c r="DQ395" s="65"/>
      <c r="DR395" s="65"/>
      <c r="DS395" s="65"/>
      <c r="DT395" s="65"/>
      <c r="DU395" s="65"/>
      <c r="DV395" s="65"/>
      <c r="DW395" s="65"/>
      <c r="DX395" s="65"/>
      <c r="DY395" s="65"/>
      <c r="DZ395" s="65"/>
      <c r="EA395" s="65"/>
      <c r="EB395" s="65"/>
      <c r="EC395" s="65"/>
      <c r="ED395" s="65"/>
      <c r="EE395" s="65"/>
      <c r="EF395" s="65"/>
      <c r="EG395" s="65"/>
      <c r="EH395" s="65"/>
      <c r="EI395" s="65"/>
      <c r="EJ395" s="65"/>
      <c r="EK395" s="65"/>
      <c r="EL395" s="65"/>
      <c r="EM395" s="65"/>
      <c r="EN395" s="65"/>
      <c r="EO395" s="65"/>
      <c r="EP395" s="65"/>
      <c r="EQ395" s="65"/>
      <c r="ER395" s="65"/>
      <c r="ES395" s="65"/>
      <c r="ET395" s="65"/>
      <c r="EU395" s="65"/>
      <c r="EV395" s="65"/>
      <c r="EW395" s="65"/>
      <c r="EX395" s="65"/>
      <c r="EY395" s="65"/>
      <c r="EZ395" s="65"/>
      <c r="FA395" s="65"/>
      <c r="FB395" s="65"/>
      <c r="FC395" s="65"/>
      <c r="FD395" s="65"/>
      <c r="FE395" s="65"/>
      <c r="FF395" s="65"/>
      <c r="FG395" s="65"/>
      <c r="FH395" s="65"/>
      <c r="FI395" s="65"/>
      <c r="FJ395" s="65"/>
      <c r="FK395" s="65"/>
      <c r="FL395" s="65"/>
      <c r="FM395" s="65"/>
      <c r="FN395" s="65"/>
      <c r="FO395" s="65"/>
      <c r="FP395" s="65"/>
      <c r="FQ395" s="65"/>
      <c r="FR395" s="65"/>
      <c r="FS395" s="65"/>
      <c r="FT395" s="65"/>
      <c r="FU395" s="65"/>
      <c r="FV395" s="65"/>
      <c r="FW395" s="65"/>
      <c r="FX395" s="65"/>
      <c r="FY395" s="65"/>
      <c r="FZ395" s="65"/>
      <c r="GA395" s="65"/>
      <c r="GB395" s="65"/>
      <c r="GC395" s="65"/>
      <c r="GD395" s="65"/>
      <c r="GE395" s="65"/>
      <c r="GF395" s="65"/>
      <c r="GG395" s="65"/>
      <c r="GH395" s="65"/>
      <c r="GI395" s="65"/>
      <c r="GJ395" s="65"/>
      <c r="GK395" s="65"/>
      <c r="GL395" s="65"/>
      <c r="GM395" s="65"/>
      <c r="GN395" s="65"/>
      <c r="GO395" s="65"/>
      <c r="GP395" s="65"/>
      <c r="GQ395" s="65"/>
      <c r="GR395" s="65"/>
      <c r="GS395" s="65"/>
      <c r="GT395" s="65"/>
      <c r="GU395" s="65"/>
      <c r="GV395" s="65"/>
      <c r="GW395" s="65"/>
      <c r="GX395" s="65"/>
      <c r="GY395" s="65"/>
      <c r="GZ395" s="65"/>
      <c r="HA395" s="65"/>
      <c r="HB395" s="65"/>
      <c r="HC395" s="65"/>
      <c r="HD395" s="65"/>
      <c r="HE395" s="65"/>
      <c r="HF395" s="65"/>
      <c r="HG395" s="65"/>
      <c r="HH395" s="65"/>
      <c r="HI395" s="65"/>
      <c r="HJ395" s="65"/>
      <c r="HK395" s="65"/>
      <c r="HL395" s="65"/>
      <c r="HM395" s="65"/>
      <c r="HN395" s="65"/>
      <c r="HO395" s="65"/>
      <c r="HP395" s="65"/>
      <c r="HQ395" s="65"/>
      <c r="HR395" s="65"/>
      <c r="HS395" s="65"/>
      <c r="HT395" s="65"/>
      <c r="HU395" s="65"/>
      <c r="HV395" s="65"/>
      <c r="HW395" s="65"/>
      <c r="HX395" s="65"/>
      <c r="HY395" s="65"/>
      <c r="HZ395" s="65"/>
      <c r="IA395" s="65"/>
      <c r="IB395" s="65"/>
      <c r="IC395" s="65"/>
    </row>
    <row r="396" spans="2:237" s="62" customFormat="1" ht="12">
      <c r="B396" s="63"/>
      <c r="C396" s="64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  <c r="AE396" s="65"/>
      <c r="AF396" s="65"/>
      <c r="AG396" s="65"/>
      <c r="AH396" s="65"/>
      <c r="AI396" s="65"/>
      <c r="AJ396" s="65"/>
      <c r="AK396" s="65"/>
      <c r="AL396" s="65"/>
      <c r="AM396" s="65"/>
      <c r="AN396" s="65"/>
      <c r="AO396" s="65"/>
      <c r="AP396" s="65"/>
      <c r="AQ396" s="65"/>
      <c r="AR396" s="65"/>
      <c r="AS396" s="65"/>
      <c r="AT396" s="65"/>
      <c r="AU396" s="65"/>
      <c r="AV396" s="65"/>
      <c r="AW396" s="65"/>
      <c r="AX396" s="65"/>
      <c r="AY396" s="65"/>
      <c r="AZ396" s="65"/>
      <c r="BA396" s="65"/>
      <c r="BB396" s="65"/>
      <c r="BC396" s="65"/>
      <c r="BD396" s="65"/>
      <c r="BE396" s="65"/>
      <c r="BF396" s="65"/>
      <c r="BG396" s="65"/>
      <c r="BH396" s="65"/>
      <c r="BI396" s="65"/>
      <c r="BJ396" s="65"/>
      <c r="BK396" s="65"/>
      <c r="BL396" s="65"/>
      <c r="BM396" s="65"/>
      <c r="BN396" s="65"/>
      <c r="BO396" s="65"/>
      <c r="BP396" s="65"/>
      <c r="BQ396" s="65"/>
      <c r="BR396" s="65"/>
      <c r="BS396" s="65"/>
      <c r="BT396" s="65"/>
      <c r="BU396" s="65"/>
      <c r="BV396" s="65"/>
      <c r="BW396" s="65"/>
      <c r="BX396" s="65"/>
      <c r="BY396" s="65"/>
      <c r="BZ396" s="65"/>
      <c r="CA396" s="65"/>
      <c r="CB396" s="65"/>
      <c r="CC396" s="65"/>
      <c r="CD396" s="65"/>
      <c r="CE396" s="65"/>
      <c r="CF396" s="65"/>
      <c r="CG396" s="65"/>
      <c r="CH396" s="65"/>
      <c r="CI396" s="65"/>
      <c r="CJ396" s="65"/>
      <c r="CK396" s="65"/>
      <c r="CL396" s="65"/>
      <c r="CM396" s="65"/>
      <c r="CN396" s="65"/>
      <c r="CO396" s="65"/>
      <c r="CP396" s="65"/>
      <c r="CQ396" s="65"/>
      <c r="CR396" s="65"/>
      <c r="CS396" s="65"/>
      <c r="CT396" s="65"/>
      <c r="CU396" s="65"/>
      <c r="CV396" s="65"/>
      <c r="CW396" s="65"/>
      <c r="CX396" s="65"/>
      <c r="CY396" s="65"/>
      <c r="CZ396" s="65"/>
      <c r="DA396" s="65"/>
      <c r="DB396" s="65"/>
      <c r="DC396" s="65"/>
      <c r="DD396" s="65"/>
      <c r="DE396" s="65"/>
      <c r="DF396" s="65"/>
      <c r="DG396" s="65"/>
      <c r="DH396" s="65"/>
      <c r="DI396" s="65"/>
      <c r="DJ396" s="65"/>
      <c r="DK396" s="65"/>
      <c r="DL396" s="65"/>
      <c r="DM396" s="65"/>
      <c r="DN396" s="65"/>
      <c r="DO396" s="65"/>
      <c r="DP396" s="65"/>
      <c r="DQ396" s="65"/>
      <c r="DR396" s="65"/>
      <c r="DS396" s="65"/>
      <c r="DT396" s="65"/>
      <c r="DU396" s="65"/>
      <c r="DV396" s="65"/>
      <c r="DW396" s="65"/>
      <c r="DX396" s="65"/>
      <c r="DY396" s="65"/>
      <c r="DZ396" s="65"/>
      <c r="EA396" s="65"/>
      <c r="EB396" s="65"/>
      <c r="EC396" s="65"/>
      <c r="ED396" s="65"/>
      <c r="EE396" s="65"/>
      <c r="EF396" s="65"/>
      <c r="EG396" s="65"/>
      <c r="EH396" s="65"/>
      <c r="EI396" s="65"/>
      <c r="EJ396" s="65"/>
      <c r="EK396" s="65"/>
      <c r="EL396" s="65"/>
      <c r="EM396" s="65"/>
      <c r="EN396" s="65"/>
      <c r="EO396" s="65"/>
      <c r="EP396" s="65"/>
      <c r="EQ396" s="65"/>
      <c r="ER396" s="65"/>
      <c r="ES396" s="65"/>
      <c r="ET396" s="65"/>
      <c r="EU396" s="65"/>
      <c r="EV396" s="65"/>
      <c r="EW396" s="65"/>
      <c r="EX396" s="65"/>
      <c r="EY396" s="65"/>
      <c r="EZ396" s="65"/>
      <c r="FA396" s="65"/>
      <c r="FB396" s="65"/>
      <c r="FC396" s="65"/>
      <c r="FD396" s="65"/>
      <c r="FE396" s="65"/>
      <c r="FF396" s="65"/>
      <c r="FG396" s="65"/>
      <c r="FH396" s="65"/>
      <c r="FI396" s="65"/>
      <c r="FJ396" s="65"/>
      <c r="FK396" s="65"/>
      <c r="FL396" s="65"/>
      <c r="FM396" s="65"/>
      <c r="FN396" s="65"/>
      <c r="FO396" s="65"/>
      <c r="FP396" s="65"/>
      <c r="FQ396" s="65"/>
      <c r="FR396" s="65"/>
      <c r="FS396" s="65"/>
      <c r="FT396" s="65"/>
      <c r="FU396" s="65"/>
      <c r="FV396" s="65"/>
      <c r="FW396" s="65"/>
      <c r="FX396" s="65"/>
      <c r="FY396" s="65"/>
      <c r="FZ396" s="65"/>
      <c r="GA396" s="65"/>
      <c r="GB396" s="65"/>
      <c r="GC396" s="65"/>
      <c r="GD396" s="65"/>
      <c r="GE396" s="65"/>
      <c r="GF396" s="65"/>
      <c r="GG396" s="65"/>
      <c r="GH396" s="65"/>
      <c r="GI396" s="65"/>
      <c r="GJ396" s="65"/>
      <c r="GK396" s="65"/>
      <c r="GL396" s="65"/>
      <c r="GM396" s="65"/>
      <c r="GN396" s="65"/>
      <c r="GO396" s="65"/>
      <c r="GP396" s="65"/>
      <c r="GQ396" s="65"/>
      <c r="GR396" s="65"/>
      <c r="GS396" s="65"/>
      <c r="GT396" s="65"/>
      <c r="GU396" s="65"/>
      <c r="GV396" s="65"/>
      <c r="GW396" s="65"/>
      <c r="GX396" s="65"/>
      <c r="GY396" s="65"/>
      <c r="GZ396" s="65"/>
      <c r="HA396" s="65"/>
      <c r="HB396" s="65"/>
      <c r="HC396" s="65"/>
      <c r="HD396" s="65"/>
      <c r="HE396" s="65"/>
      <c r="HF396" s="65"/>
      <c r="HG396" s="65"/>
      <c r="HH396" s="65"/>
      <c r="HI396" s="65"/>
      <c r="HJ396" s="65"/>
      <c r="HK396" s="65"/>
      <c r="HL396" s="65"/>
      <c r="HM396" s="65"/>
      <c r="HN396" s="65"/>
      <c r="HO396" s="65"/>
      <c r="HP396" s="65"/>
      <c r="HQ396" s="65"/>
      <c r="HR396" s="65"/>
      <c r="HS396" s="65"/>
      <c r="HT396" s="65"/>
      <c r="HU396" s="65"/>
      <c r="HV396" s="65"/>
      <c r="HW396" s="65"/>
      <c r="HX396" s="65"/>
      <c r="HY396" s="65"/>
      <c r="HZ396" s="65"/>
      <c r="IA396" s="65"/>
      <c r="IB396" s="65"/>
      <c r="IC396" s="65"/>
    </row>
  </sheetData>
  <mergeCells count="18">
    <mergeCell ref="A2:G2"/>
    <mergeCell ref="A3:E3"/>
    <mergeCell ref="A4:G4"/>
    <mergeCell ref="A5:G5"/>
    <mergeCell ref="A6:E6"/>
    <mergeCell ref="A7:E7"/>
    <mergeCell ref="A8:A10"/>
    <mergeCell ref="B8:B10"/>
    <mergeCell ref="C8:C10"/>
    <mergeCell ref="D8:D10"/>
    <mergeCell ref="E8:E10"/>
    <mergeCell ref="D41:G41"/>
    <mergeCell ref="F8:F10"/>
    <mergeCell ref="G8:G10"/>
    <mergeCell ref="D25:F25"/>
    <mergeCell ref="D26:F26"/>
    <mergeCell ref="D27:F27"/>
    <mergeCell ref="D40:G40"/>
  </mergeCells>
  <printOptions horizontalCentered="1"/>
  <pageMargins left="0.59055118110236227" right="0.19685039370078741" top="0.31496062992125984" bottom="0.9055118110236221" header="0.31496062992125984" footer="0.51181102362204722"/>
  <pageSetup paperSize="9" scale="52" fitToWidth="0" fitToHeight="0" orientation="portrait" useFirstPageNumber="1" r:id="rId1"/>
  <headerFooter alignWithMargins="0">
    <oddHeader>&amp;C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C402"/>
  <sheetViews>
    <sheetView topLeftCell="A11" zoomScale="120" zoomScaleNormal="120" workbookViewId="0">
      <selection activeCell="E38" sqref="E38"/>
    </sheetView>
  </sheetViews>
  <sheetFormatPr defaultColWidth="9.7109375" defaultRowHeight="48" customHeight="1"/>
  <cols>
    <col min="1" max="1" width="8.7109375" style="62" customWidth="1"/>
    <col min="2" max="2" width="14.42578125" style="63" customWidth="1"/>
    <col min="3" max="3" width="95.5703125" style="64" customWidth="1"/>
    <col min="4" max="4" width="11.5703125" style="62" customWidth="1"/>
    <col min="5" max="5" width="12.140625" style="62" customWidth="1"/>
    <col min="6" max="6" width="16.7109375" style="65" customWidth="1"/>
    <col min="7" max="7" width="15.5703125" style="65" customWidth="1"/>
    <col min="8" max="16384" width="9.7109375" style="65"/>
  </cols>
  <sheetData>
    <row r="1" spans="1:237" ht="12"/>
    <row r="2" spans="1:237" ht="63" customHeight="1">
      <c r="A2" s="598" t="s">
        <v>809</v>
      </c>
      <c r="B2" s="598"/>
      <c r="C2" s="598"/>
      <c r="D2" s="598"/>
      <c r="E2" s="598"/>
      <c r="F2" s="598"/>
      <c r="G2" s="598"/>
    </row>
    <row r="3" spans="1:237" ht="0.75" hidden="1" customHeight="1">
      <c r="A3" s="599"/>
      <c r="B3" s="599"/>
      <c r="C3" s="599"/>
      <c r="D3" s="599"/>
      <c r="E3" s="599"/>
    </row>
    <row r="4" spans="1:237" ht="40.5" customHeight="1">
      <c r="A4" s="585" t="s">
        <v>255</v>
      </c>
      <c r="B4" s="608"/>
      <c r="C4" s="608"/>
      <c r="D4" s="608"/>
      <c r="E4" s="608"/>
      <c r="F4" s="608"/>
      <c r="G4" s="608"/>
    </row>
    <row r="5" spans="1:237" ht="27.75" customHeight="1">
      <c r="A5" s="606" t="s">
        <v>248</v>
      </c>
      <c r="B5" s="607"/>
      <c r="C5" s="607"/>
      <c r="D5" s="607"/>
      <c r="E5" s="607"/>
      <c r="F5" s="607"/>
      <c r="G5" s="607"/>
    </row>
    <row r="6" spans="1:237" ht="12" customHeight="1">
      <c r="A6" s="599"/>
      <c r="B6" s="599"/>
      <c r="C6" s="599"/>
      <c r="D6" s="599"/>
      <c r="E6" s="599"/>
    </row>
    <row r="7" spans="1:237" ht="41.25" hidden="1" customHeight="1" thickBot="1">
      <c r="A7" s="599"/>
      <c r="B7" s="599"/>
      <c r="C7" s="599"/>
      <c r="D7" s="599"/>
      <c r="E7" s="599"/>
    </row>
    <row r="8" spans="1:237" ht="15" customHeight="1">
      <c r="A8" s="617" t="s">
        <v>15</v>
      </c>
      <c r="B8" s="618" t="s">
        <v>20</v>
      </c>
      <c r="C8" s="618" t="s">
        <v>165</v>
      </c>
      <c r="D8" s="617" t="s">
        <v>4</v>
      </c>
      <c r="E8" s="617" t="s">
        <v>5</v>
      </c>
      <c r="F8" s="617" t="s">
        <v>62</v>
      </c>
      <c r="G8" s="617" t="s">
        <v>21</v>
      </c>
    </row>
    <row r="9" spans="1:237" ht="14.25" customHeight="1">
      <c r="A9" s="617"/>
      <c r="B9" s="618"/>
      <c r="C9" s="618"/>
      <c r="D9" s="617"/>
      <c r="E9" s="617"/>
      <c r="F9" s="617"/>
      <c r="G9" s="617"/>
    </row>
    <row r="10" spans="1:237" ht="14.25" customHeight="1">
      <c r="A10" s="617"/>
      <c r="B10" s="618"/>
      <c r="C10" s="618"/>
      <c r="D10" s="617"/>
      <c r="E10" s="617"/>
      <c r="F10" s="617"/>
      <c r="G10" s="617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</row>
    <row r="11" spans="1:237" ht="12" customHeight="1">
      <c r="A11" s="281">
        <v>1</v>
      </c>
      <c r="B11" s="281">
        <v>2</v>
      </c>
      <c r="C11" s="282" t="s">
        <v>14</v>
      </c>
      <c r="D11" s="281">
        <v>4</v>
      </c>
      <c r="E11" s="281">
        <v>5</v>
      </c>
      <c r="F11" s="283">
        <v>6</v>
      </c>
      <c r="G11" s="283">
        <v>7</v>
      </c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</row>
    <row r="12" spans="1:237" ht="5.25" customHeight="1">
      <c r="A12" s="281"/>
      <c r="B12" s="281"/>
      <c r="C12" s="282"/>
      <c r="D12" s="281"/>
      <c r="E12" s="281"/>
      <c r="F12" s="284"/>
      <c r="G12" s="284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</row>
    <row r="13" spans="1:237" ht="16.5" hidden="1" customHeight="1">
      <c r="A13" s="285"/>
      <c r="B13" s="285"/>
      <c r="C13" s="286"/>
      <c r="D13" s="287"/>
      <c r="E13" s="288"/>
      <c r="F13" s="284"/>
      <c r="G13" s="284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</row>
    <row r="14" spans="1:237" ht="34.5" hidden="1" customHeight="1">
      <c r="A14" s="260"/>
      <c r="B14" s="289"/>
      <c r="C14" s="290"/>
      <c r="D14" s="291"/>
      <c r="E14" s="292"/>
      <c r="F14" s="284"/>
      <c r="G14" s="284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</row>
    <row r="15" spans="1:237" ht="15" hidden="1" customHeight="1">
      <c r="A15" s="21"/>
      <c r="B15" s="281"/>
      <c r="C15" s="20"/>
      <c r="D15" s="21"/>
      <c r="E15" s="293"/>
      <c r="F15" s="284"/>
      <c r="G15" s="284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</row>
    <row r="16" spans="1:237" ht="15">
      <c r="A16" s="294">
        <v>1</v>
      </c>
      <c r="B16" s="294" t="s">
        <v>166</v>
      </c>
      <c r="C16" s="295" t="s">
        <v>167</v>
      </c>
      <c r="D16" s="296" t="s">
        <v>17</v>
      </c>
      <c r="E16" s="297" t="s">
        <v>17</v>
      </c>
      <c r="F16" s="297" t="s">
        <v>17</v>
      </c>
      <c r="G16" s="298">
        <f>SUM(G17:G26)</f>
        <v>0</v>
      </c>
    </row>
    <row r="17" spans="1:7" ht="14.25">
      <c r="A17" s="299" t="s">
        <v>228</v>
      </c>
      <c r="B17" s="216"/>
      <c r="C17" s="300" t="s">
        <v>495</v>
      </c>
      <c r="D17" s="301" t="s">
        <v>18</v>
      </c>
      <c r="E17" s="103">
        <v>96</v>
      </c>
      <c r="F17" s="23">
        <v>0</v>
      </c>
      <c r="G17" s="23">
        <f t="shared" ref="G17" si="0">ROUND(E17*F17,2)</f>
        <v>0</v>
      </c>
    </row>
    <row r="18" spans="1:7" ht="14.25">
      <c r="A18" s="299" t="s">
        <v>229</v>
      </c>
      <c r="B18" s="216"/>
      <c r="C18" s="226" t="s">
        <v>496</v>
      </c>
      <c r="D18" s="265" t="s">
        <v>0</v>
      </c>
      <c r="E18" s="103">
        <v>2</v>
      </c>
      <c r="F18" s="23">
        <v>0</v>
      </c>
      <c r="G18" s="23">
        <f>ROUND(E18*F18,2)</f>
        <v>0</v>
      </c>
    </row>
    <row r="19" spans="1:7" ht="15">
      <c r="A19" s="280" t="s">
        <v>230</v>
      </c>
      <c r="B19" s="217"/>
      <c r="C19" s="226" t="s">
        <v>169</v>
      </c>
      <c r="D19" s="265" t="s">
        <v>0</v>
      </c>
      <c r="E19" s="103">
        <v>2</v>
      </c>
      <c r="F19" s="23">
        <v>0</v>
      </c>
      <c r="G19" s="23">
        <f t="shared" ref="G19:G29" si="1">ROUND(E19*F19,2)</f>
        <v>0</v>
      </c>
    </row>
    <row r="20" spans="1:7" ht="15">
      <c r="A20" s="280" t="s">
        <v>235</v>
      </c>
      <c r="B20" s="217"/>
      <c r="C20" s="226" t="s">
        <v>497</v>
      </c>
      <c r="D20" s="157" t="s">
        <v>18</v>
      </c>
      <c r="E20" s="103">
        <v>96</v>
      </c>
      <c r="F20" s="23">
        <v>0</v>
      </c>
      <c r="G20" s="23">
        <f t="shared" si="1"/>
        <v>0</v>
      </c>
    </row>
    <row r="21" spans="1:7" ht="14.25">
      <c r="A21" s="280" t="s">
        <v>236</v>
      </c>
      <c r="B21" s="192"/>
      <c r="C21" s="226" t="s">
        <v>426</v>
      </c>
      <c r="D21" s="157" t="s">
        <v>200</v>
      </c>
      <c r="E21" s="103">
        <v>20</v>
      </c>
      <c r="F21" s="23">
        <v>0</v>
      </c>
      <c r="G21" s="23">
        <f t="shared" si="1"/>
        <v>0</v>
      </c>
    </row>
    <row r="22" spans="1:7" ht="25.5">
      <c r="A22" s="280" t="s">
        <v>237</v>
      </c>
      <c r="B22" s="192"/>
      <c r="C22" s="226" t="s">
        <v>427</v>
      </c>
      <c r="D22" s="157" t="s">
        <v>18</v>
      </c>
      <c r="E22" s="103">
        <v>56</v>
      </c>
      <c r="F22" s="23">
        <v>0</v>
      </c>
      <c r="G22" s="23">
        <f t="shared" si="1"/>
        <v>0</v>
      </c>
    </row>
    <row r="23" spans="1:7" ht="25.5">
      <c r="A23" s="280" t="s">
        <v>249</v>
      </c>
      <c r="B23" s="192"/>
      <c r="C23" s="226" t="s">
        <v>429</v>
      </c>
      <c r="D23" s="157" t="s">
        <v>18</v>
      </c>
      <c r="E23" s="103">
        <v>8</v>
      </c>
      <c r="F23" s="23">
        <v>0</v>
      </c>
      <c r="G23" s="23">
        <f t="shared" si="1"/>
        <v>0</v>
      </c>
    </row>
    <row r="24" spans="1:7" ht="14.25">
      <c r="A24" s="280" t="s">
        <v>250</v>
      </c>
      <c r="B24" s="192"/>
      <c r="C24" s="226" t="s">
        <v>491</v>
      </c>
      <c r="D24" s="157" t="s">
        <v>0</v>
      </c>
      <c r="E24" s="103">
        <v>4</v>
      </c>
      <c r="F24" s="23">
        <v>0</v>
      </c>
      <c r="G24" s="23">
        <f t="shared" si="1"/>
        <v>0</v>
      </c>
    </row>
    <row r="25" spans="1:7" ht="14.25">
      <c r="A25" s="280" t="s">
        <v>251</v>
      </c>
      <c r="B25" s="192"/>
      <c r="C25" s="302" t="s">
        <v>428</v>
      </c>
      <c r="D25" s="157" t="s">
        <v>0</v>
      </c>
      <c r="E25" s="103">
        <v>4</v>
      </c>
      <c r="F25" s="23">
        <v>0</v>
      </c>
      <c r="G25" s="23">
        <f t="shared" ref="G25" si="2">ROUND(E25*F25,2)</f>
        <v>0</v>
      </c>
    </row>
    <row r="26" spans="1:7" ht="25.5">
      <c r="A26" s="280" t="s">
        <v>252</v>
      </c>
      <c r="B26" s="192"/>
      <c r="C26" s="226" t="s">
        <v>430</v>
      </c>
      <c r="D26" s="157" t="s">
        <v>18</v>
      </c>
      <c r="E26" s="103">
        <v>1</v>
      </c>
      <c r="F26" s="23">
        <v>0</v>
      </c>
      <c r="G26" s="23">
        <f t="shared" si="1"/>
        <v>0</v>
      </c>
    </row>
    <row r="27" spans="1:7" ht="15">
      <c r="A27" s="294">
        <v>3</v>
      </c>
      <c r="B27" s="294" t="s">
        <v>166</v>
      </c>
      <c r="C27" s="295" t="s">
        <v>171</v>
      </c>
      <c r="D27" s="296" t="s">
        <v>17</v>
      </c>
      <c r="E27" s="303" t="s">
        <v>17</v>
      </c>
      <c r="F27" s="304" t="s">
        <v>17</v>
      </c>
      <c r="G27" s="298">
        <f>SUM(G28:G29)</f>
        <v>0</v>
      </c>
    </row>
    <row r="28" spans="1:7" ht="28.5">
      <c r="A28" s="280" t="s">
        <v>284</v>
      </c>
      <c r="B28" s="157"/>
      <c r="C28" s="156" t="s">
        <v>498</v>
      </c>
      <c r="D28" s="157" t="s">
        <v>50</v>
      </c>
      <c r="E28" s="103">
        <v>4</v>
      </c>
      <c r="F28" s="23">
        <v>0</v>
      </c>
      <c r="G28" s="23">
        <f t="shared" si="1"/>
        <v>0</v>
      </c>
    </row>
    <row r="29" spans="1:7" ht="28.5">
      <c r="A29" s="280" t="s">
        <v>444</v>
      </c>
      <c r="B29" s="192"/>
      <c r="C29" s="156" t="s">
        <v>174</v>
      </c>
      <c r="D29" s="157" t="s">
        <v>50</v>
      </c>
      <c r="E29" s="103">
        <v>68</v>
      </c>
      <c r="F29" s="23">
        <v>0</v>
      </c>
      <c r="G29" s="23">
        <f t="shared" si="1"/>
        <v>0</v>
      </c>
    </row>
    <row r="30" spans="1:7" ht="15">
      <c r="A30" s="107"/>
      <c r="B30" s="194"/>
      <c r="C30" s="25"/>
      <c r="D30" s="194"/>
      <c r="E30" s="195"/>
      <c r="F30" s="16"/>
      <c r="G30" s="16"/>
    </row>
    <row r="31" spans="1:7" ht="15.75">
      <c r="A31" s="111"/>
      <c r="B31" s="27"/>
      <c r="C31" s="28"/>
      <c r="D31" s="619" t="s">
        <v>22</v>
      </c>
      <c r="E31" s="619"/>
      <c r="F31" s="619"/>
      <c r="G31" s="305">
        <f>G27+G16</f>
        <v>0</v>
      </c>
    </row>
    <row r="32" spans="1:7" ht="15.75">
      <c r="A32" s="111"/>
      <c r="B32" s="27"/>
      <c r="C32" s="28"/>
      <c r="D32" s="619" t="s">
        <v>24</v>
      </c>
      <c r="E32" s="619"/>
      <c r="F32" s="619"/>
      <c r="G32" s="305">
        <f>ROUND(0.23*G31,2)</f>
        <v>0</v>
      </c>
    </row>
    <row r="33" spans="1:7" ht="15.75">
      <c r="A33" s="111"/>
      <c r="B33" s="27"/>
      <c r="C33" s="28"/>
      <c r="D33" s="619" t="s">
        <v>189</v>
      </c>
      <c r="E33" s="619"/>
      <c r="F33" s="619"/>
      <c r="G33" s="305">
        <f>G31+G32</f>
        <v>0</v>
      </c>
    </row>
    <row r="34" spans="1:7" ht="15.75">
      <c r="A34" s="111"/>
      <c r="B34" s="112"/>
      <c r="C34" s="113"/>
      <c r="D34" s="114"/>
      <c r="E34" s="115"/>
    </row>
    <row r="35" spans="1:7" ht="15.75">
      <c r="A35" s="111"/>
      <c r="B35" s="112"/>
      <c r="C35" s="113"/>
      <c r="D35" s="114"/>
      <c r="E35" s="115"/>
    </row>
    <row r="36" spans="1:7" ht="15.75">
      <c r="A36" s="111"/>
      <c r="B36" s="112"/>
      <c r="C36" s="113"/>
      <c r="D36" s="114"/>
      <c r="E36" s="115"/>
    </row>
    <row r="37" spans="1:7" ht="15.75">
      <c r="A37" s="111"/>
      <c r="B37" s="112"/>
      <c r="C37" s="113"/>
      <c r="D37" s="114"/>
      <c r="E37" s="115"/>
    </row>
    <row r="38" spans="1:7" ht="15.75">
      <c r="A38" s="111"/>
      <c r="B38" s="112"/>
      <c r="C38" s="113"/>
      <c r="D38" s="114"/>
      <c r="E38" s="115"/>
    </row>
    <row r="39" spans="1:7" ht="15.75">
      <c r="A39" s="111"/>
      <c r="B39" s="112"/>
      <c r="C39" s="113"/>
      <c r="D39" s="114"/>
      <c r="E39" s="115"/>
    </row>
    <row r="40" spans="1:7" ht="15.75">
      <c r="A40" s="111"/>
      <c r="B40" s="112"/>
      <c r="C40" s="113"/>
      <c r="D40" s="114"/>
      <c r="E40" s="115"/>
    </row>
    <row r="41" spans="1:7" ht="15.75">
      <c r="A41" s="111"/>
      <c r="B41" s="112"/>
      <c r="C41" s="113"/>
      <c r="D41" s="114"/>
      <c r="E41" s="115"/>
    </row>
    <row r="42" spans="1:7" ht="15.75">
      <c r="A42" s="111"/>
      <c r="B42" s="112"/>
      <c r="C42" s="113"/>
      <c r="D42" s="114"/>
      <c r="E42" s="115"/>
    </row>
    <row r="43" spans="1:7" ht="15.75">
      <c r="A43" s="111"/>
      <c r="B43" s="112"/>
      <c r="C43" s="113"/>
      <c r="D43" s="114"/>
      <c r="E43" s="115"/>
    </row>
    <row r="44" spans="1:7" ht="15.75">
      <c r="A44" s="111"/>
      <c r="B44" s="112"/>
      <c r="C44" s="113"/>
      <c r="D44" s="114"/>
      <c r="E44" s="115"/>
    </row>
    <row r="45" spans="1:7" ht="15.75">
      <c r="A45" s="111"/>
      <c r="B45" s="112"/>
      <c r="C45" s="113"/>
      <c r="D45" s="114"/>
      <c r="E45" s="115"/>
    </row>
    <row r="46" spans="1:7" ht="15.75">
      <c r="A46" s="111"/>
      <c r="B46" s="112"/>
      <c r="C46" s="152" t="s">
        <v>242</v>
      </c>
      <c r="D46" s="595" t="s">
        <v>243</v>
      </c>
      <c r="E46" s="596"/>
      <c r="F46" s="596"/>
      <c r="G46" s="596"/>
    </row>
    <row r="47" spans="1:7" ht="15.75">
      <c r="A47" s="111"/>
      <c r="B47" s="112"/>
      <c r="C47" s="152" t="s">
        <v>241</v>
      </c>
      <c r="D47" s="595" t="s">
        <v>53</v>
      </c>
      <c r="E47" s="596"/>
      <c r="F47" s="596"/>
      <c r="G47" s="596"/>
    </row>
    <row r="48" spans="1:7" ht="15.75">
      <c r="A48" s="111"/>
      <c r="B48" s="112"/>
      <c r="C48" s="113"/>
      <c r="D48" s="114"/>
      <c r="E48" s="115"/>
    </row>
    <row r="49" spans="1:5" ht="15.75">
      <c r="A49" s="111"/>
      <c r="B49" s="112"/>
      <c r="C49" s="113"/>
      <c r="D49" s="114"/>
      <c r="E49" s="115"/>
    </row>
    <row r="50" spans="1:5" ht="15.75">
      <c r="A50" s="111"/>
      <c r="B50" s="112"/>
      <c r="C50" s="113"/>
      <c r="D50" s="114"/>
      <c r="E50" s="115"/>
    </row>
    <row r="51" spans="1:5" ht="15.75">
      <c r="A51" s="111"/>
      <c r="B51" s="112"/>
      <c r="C51" s="113"/>
      <c r="D51" s="114"/>
      <c r="E51" s="115"/>
    </row>
    <row r="52" spans="1:5" ht="15.75">
      <c r="A52" s="111"/>
      <c r="B52" s="112"/>
      <c r="C52" s="113"/>
      <c r="D52" s="114"/>
      <c r="E52" s="115"/>
    </row>
    <row r="53" spans="1:5" ht="15.75">
      <c r="A53" s="111"/>
      <c r="B53" s="112"/>
      <c r="C53" s="113"/>
      <c r="D53" s="114"/>
      <c r="E53" s="115"/>
    </row>
    <row r="54" spans="1:5" ht="15.75">
      <c r="A54" s="111"/>
      <c r="B54" s="112"/>
      <c r="C54" s="113"/>
      <c r="D54" s="114"/>
      <c r="E54" s="115"/>
    </row>
    <row r="55" spans="1:5" ht="14.25" customHeight="1">
      <c r="A55" s="111"/>
      <c r="B55" s="112"/>
      <c r="C55" s="113"/>
      <c r="D55" s="114"/>
      <c r="E55" s="115"/>
    </row>
    <row r="56" spans="1:5" ht="15.75">
      <c r="A56" s="111"/>
      <c r="B56" s="112"/>
      <c r="C56" s="113"/>
      <c r="D56" s="114"/>
      <c r="E56" s="115"/>
    </row>
    <row r="57" spans="1:5" ht="15.75">
      <c r="A57" s="111"/>
      <c r="B57" s="112"/>
      <c r="C57" s="113"/>
      <c r="D57" s="114"/>
      <c r="E57" s="115"/>
    </row>
    <row r="58" spans="1:5" ht="15.75">
      <c r="A58" s="111"/>
      <c r="B58" s="112"/>
      <c r="C58" s="113"/>
      <c r="D58" s="114"/>
      <c r="E58" s="115"/>
    </row>
    <row r="59" spans="1:5" ht="15.75">
      <c r="A59" s="111"/>
      <c r="B59" s="112"/>
      <c r="C59" s="113"/>
      <c r="D59" s="114"/>
      <c r="E59" s="115"/>
    </row>
    <row r="60" spans="1:5" ht="15.75">
      <c r="A60" s="111"/>
      <c r="B60" s="112"/>
      <c r="C60" s="113"/>
      <c r="D60" s="114"/>
      <c r="E60" s="115"/>
    </row>
    <row r="61" spans="1:5" ht="15.75">
      <c r="A61" s="111"/>
      <c r="B61" s="112"/>
      <c r="C61" s="113"/>
      <c r="D61" s="114"/>
      <c r="E61" s="115"/>
    </row>
    <row r="62" spans="1:5" ht="15.75">
      <c r="A62" s="111"/>
      <c r="B62" s="112"/>
      <c r="C62" s="113"/>
      <c r="D62" s="114"/>
      <c r="E62" s="115"/>
    </row>
    <row r="63" spans="1:5" ht="15.75">
      <c r="A63" s="111"/>
      <c r="B63" s="112"/>
      <c r="C63" s="113"/>
      <c r="D63" s="114"/>
      <c r="E63" s="115"/>
    </row>
    <row r="64" spans="1:5" ht="15.75">
      <c r="A64" s="111"/>
      <c r="B64" s="112"/>
      <c r="C64" s="113"/>
      <c r="D64" s="114"/>
      <c r="E64" s="115"/>
    </row>
    <row r="65" spans="1:5" ht="15.75">
      <c r="A65" s="111"/>
      <c r="B65" s="112"/>
      <c r="C65" s="113"/>
      <c r="D65" s="114"/>
      <c r="E65" s="115"/>
    </row>
    <row r="66" spans="1:5" ht="15.75">
      <c r="A66" s="111"/>
      <c r="B66" s="112"/>
      <c r="C66" s="113"/>
      <c r="D66" s="114"/>
      <c r="E66" s="115"/>
    </row>
    <row r="67" spans="1:5" ht="75" customHeight="1">
      <c r="A67" s="111"/>
      <c r="B67" s="112"/>
      <c r="C67" s="113"/>
      <c r="D67" s="114"/>
      <c r="E67" s="115"/>
    </row>
    <row r="68" spans="1:5" ht="15.75">
      <c r="A68" s="111"/>
      <c r="B68" s="112"/>
      <c r="C68" s="113"/>
      <c r="D68" s="114"/>
      <c r="E68" s="115"/>
    </row>
    <row r="69" spans="1:5" ht="15.75">
      <c r="A69" s="111"/>
      <c r="B69" s="112"/>
      <c r="C69" s="113"/>
      <c r="D69" s="114"/>
      <c r="E69" s="115"/>
    </row>
    <row r="70" spans="1:5" ht="15.75">
      <c r="A70" s="111"/>
      <c r="B70" s="112"/>
      <c r="C70" s="113"/>
      <c r="D70" s="114"/>
      <c r="E70" s="115"/>
    </row>
    <row r="71" spans="1:5" ht="15.75">
      <c r="A71" s="111"/>
      <c r="B71" s="112"/>
      <c r="C71" s="113"/>
      <c r="D71" s="114"/>
      <c r="E71" s="115"/>
    </row>
    <row r="72" spans="1:5" ht="15.75">
      <c r="A72" s="111"/>
      <c r="B72" s="112"/>
      <c r="C72" s="113"/>
      <c r="D72" s="114"/>
      <c r="E72" s="115"/>
    </row>
    <row r="73" spans="1:5" ht="15.75">
      <c r="A73" s="111"/>
      <c r="B73" s="112"/>
      <c r="C73" s="113"/>
      <c r="D73" s="114"/>
      <c r="E73" s="115"/>
    </row>
    <row r="74" spans="1:5" ht="15.75">
      <c r="A74" s="111"/>
      <c r="B74" s="112"/>
      <c r="C74" s="113"/>
      <c r="D74" s="114"/>
      <c r="E74" s="115"/>
    </row>
    <row r="75" spans="1:5" ht="15.75">
      <c r="A75" s="111"/>
      <c r="B75" s="112"/>
      <c r="C75" s="113"/>
      <c r="D75" s="114"/>
      <c r="E75" s="115"/>
    </row>
    <row r="76" spans="1:5" ht="15.75">
      <c r="A76" s="111"/>
      <c r="B76" s="112"/>
      <c r="C76" s="113"/>
      <c r="D76" s="114"/>
      <c r="E76" s="115"/>
    </row>
    <row r="77" spans="1:5" ht="15.75">
      <c r="A77" s="111"/>
      <c r="B77" s="112"/>
      <c r="C77" s="113"/>
      <c r="D77" s="114"/>
      <c r="E77" s="115"/>
    </row>
    <row r="78" spans="1:5" ht="15.75">
      <c r="A78" s="111"/>
      <c r="B78" s="112"/>
      <c r="C78" s="113"/>
      <c r="D78" s="114"/>
      <c r="E78" s="115"/>
    </row>
    <row r="79" spans="1:5" ht="15.75">
      <c r="A79" s="111"/>
      <c r="B79" s="112"/>
      <c r="C79" s="113"/>
      <c r="D79" s="114"/>
      <c r="E79" s="115"/>
    </row>
    <row r="80" spans="1:5" ht="15.75">
      <c r="A80" s="111"/>
      <c r="B80" s="116"/>
      <c r="C80" s="113"/>
      <c r="D80" s="114"/>
      <c r="E80" s="114"/>
    </row>
    <row r="81" spans="1:5" ht="15.75">
      <c r="A81" s="111"/>
      <c r="B81" s="112"/>
      <c r="C81" s="113"/>
      <c r="D81" s="114"/>
      <c r="E81" s="114"/>
    </row>
    <row r="82" spans="1:5" ht="15.75">
      <c r="A82" s="111"/>
      <c r="B82" s="117"/>
      <c r="C82" s="113"/>
      <c r="D82" s="114"/>
      <c r="E82" s="114"/>
    </row>
    <row r="83" spans="1:5" ht="15.75">
      <c r="A83" s="111"/>
      <c r="B83" s="117"/>
      <c r="D83" s="114"/>
      <c r="E83" s="114"/>
    </row>
    <row r="84" spans="1:5" ht="15.75">
      <c r="A84" s="111"/>
      <c r="B84" s="117"/>
      <c r="C84" s="118"/>
      <c r="D84" s="114"/>
      <c r="E84" s="114"/>
    </row>
    <row r="85" spans="1:5" ht="15.75">
      <c r="A85" s="111"/>
      <c r="B85" s="117"/>
      <c r="C85" s="119"/>
      <c r="D85" s="114"/>
      <c r="E85" s="114"/>
    </row>
    <row r="86" spans="1:5" ht="15.75">
      <c r="A86" s="111"/>
      <c r="B86" s="117"/>
      <c r="C86" s="113"/>
      <c r="D86" s="114"/>
      <c r="E86" s="114"/>
    </row>
    <row r="87" spans="1:5" ht="15.75">
      <c r="A87" s="111"/>
      <c r="B87" s="117"/>
      <c r="C87" s="113"/>
      <c r="D87" s="114"/>
      <c r="E87" s="114"/>
    </row>
    <row r="88" spans="1:5" ht="15.75">
      <c r="A88" s="111"/>
      <c r="B88" s="117"/>
      <c r="C88" s="113"/>
      <c r="D88" s="114"/>
      <c r="E88" s="114"/>
    </row>
    <row r="89" spans="1:5" ht="15.75">
      <c r="A89" s="111"/>
      <c r="B89" s="117"/>
      <c r="C89" s="113"/>
      <c r="D89" s="114"/>
      <c r="E89" s="114"/>
    </row>
    <row r="90" spans="1:5" ht="15.75">
      <c r="A90" s="111"/>
      <c r="B90" s="112"/>
      <c r="C90" s="113"/>
      <c r="D90" s="114"/>
      <c r="E90" s="114"/>
    </row>
    <row r="91" spans="1:5" ht="15.75">
      <c r="A91" s="111"/>
      <c r="B91" s="112"/>
      <c r="C91" s="113"/>
      <c r="D91" s="114"/>
      <c r="E91" s="114"/>
    </row>
    <row r="92" spans="1:5" ht="15.75">
      <c r="A92" s="111"/>
      <c r="B92" s="112"/>
      <c r="C92" s="113"/>
      <c r="D92" s="114"/>
      <c r="E92" s="114"/>
    </row>
    <row r="93" spans="1:5" ht="15.75">
      <c r="A93" s="111"/>
      <c r="B93" s="112"/>
      <c r="C93" s="113"/>
      <c r="D93" s="114"/>
      <c r="E93" s="114"/>
    </row>
    <row r="94" spans="1:5" ht="15.75">
      <c r="A94" s="111"/>
      <c r="B94" s="112"/>
      <c r="C94" s="113"/>
      <c r="D94" s="114"/>
      <c r="E94" s="114"/>
    </row>
    <row r="95" spans="1:5" ht="15.75">
      <c r="A95" s="111"/>
      <c r="B95" s="112"/>
      <c r="C95" s="113"/>
      <c r="D95" s="114"/>
      <c r="E95" s="114"/>
    </row>
    <row r="96" spans="1:5" ht="15.75">
      <c r="A96" s="111"/>
      <c r="B96" s="112"/>
      <c r="C96" s="113"/>
      <c r="D96" s="114"/>
      <c r="E96" s="114"/>
    </row>
    <row r="97" spans="1:5" ht="15.75">
      <c r="A97" s="111"/>
      <c r="B97" s="112"/>
      <c r="C97" s="113"/>
      <c r="D97" s="114"/>
      <c r="E97" s="114"/>
    </row>
    <row r="98" spans="1:5" ht="15.75">
      <c r="A98" s="111"/>
      <c r="B98" s="112"/>
      <c r="C98" s="113"/>
      <c r="D98" s="114"/>
      <c r="E98" s="114"/>
    </row>
    <row r="99" spans="1:5" ht="15.75">
      <c r="A99" s="111"/>
      <c r="B99" s="112"/>
      <c r="C99" s="113"/>
      <c r="D99" s="114"/>
      <c r="E99" s="114"/>
    </row>
    <row r="100" spans="1:5" ht="15.75">
      <c r="A100" s="111"/>
      <c r="B100" s="112"/>
      <c r="C100" s="113"/>
      <c r="D100" s="114"/>
      <c r="E100" s="114"/>
    </row>
    <row r="101" spans="1:5" ht="15.75">
      <c r="A101" s="111"/>
      <c r="B101" s="112"/>
      <c r="C101" s="113"/>
      <c r="D101" s="114"/>
      <c r="E101" s="114"/>
    </row>
    <row r="102" spans="1:5" ht="15.75">
      <c r="A102" s="111"/>
      <c r="B102" s="112"/>
      <c r="C102" s="113"/>
      <c r="D102" s="114"/>
      <c r="E102" s="114"/>
    </row>
    <row r="103" spans="1:5" ht="15.75">
      <c r="A103" s="111"/>
      <c r="B103" s="112"/>
      <c r="C103" s="113"/>
      <c r="D103" s="114"/>
      <c r="E103" s="114"/>
    </row>
    <row r="104" spans="1:5" ht="15.75">
      <c r="A104" s="111"/>
      <c r="B104" s="112"/>
      <c r="C104" s="113"/>
      <c r="D104" s="114"/>
      <c r="E104" s="114"/>
    </row>
    <row r="105" spans="1:5" ht="15.75">
      <c r="A105" s="111"/>
      <c r="B105" s="112"/>
      <c r="C105" s="113"/>
      <c r="D105" s="114"/>
      <c r="E105" s="114"/>
    </row>
    <row r="106" spans="1:5" ht="15.75">
      <c r="A106" s="111"/>
      <c r="B106" s="112"/>
      <c r="C106" s="113"/>
      <c r="D106" s="114"/>
      <c r="E106" s="114"/>
    </row>
    <row r="107" spans="1:5" ht="15.75">
      <c r="A107" s="111"/>
      <c r="B107" s="112"/>
      <c r="C107" s="113"/>
      <c r="D107" s="114"/>
      <c r="E107" s="114"/>
    </row>
    <row r="108" spans="1:5" ht="15.75">
      <c r="A108" s="111"/>
      <c r="B108" s="112"/>
      <c r="C108" s="113"/>
      <c r="D108" s="114"/>
      <c r="E108" s="114"/>
    </row>
    <row r="109" spans="1:5" ht="15.75">
      <c r="A109" s="111"/>
      <c r="B109" s="112"/>
      <c r="C109" s="113"/>
      <c r="D109" s="114"/>
      <c r="E109" s="114"/>
    </row>
    <row r="110" spans="1:5" ht="15.75">
      <c r="A110" s="111"/>
      <c r="B110" s="112"/>
      <c r="C110" s="113"/>
      <c r="D110" s="114"/>
      <c r="E110" s="114"/>
    </row>
    <row r="111" spans="1:5" ht="15.75">
      <c r="A111" s="111"/>
      <c r="B111" s="112"/>
      <c r="C111" s="113"/>
      <c r="D111" s="114"/>
      <c r="E111" s="114"/>
    </row>
    <row r="112" spans="1:5" ht="15.75">
      <c r="A112" s="111"/>
      <c r="B112" s="112"/>
      <c r="C112" s="113"/>
      <c r="D112" s="114"/>
      <c r="E112" s="114"/>
    </row>
    <row r="113" spans="1:5" ht="15.75">
      <c r="A113" s="111"/>
      <c r="B113" s="112"/>
      <c r="C113" s="113"/>
      <c r="D113" s="114"/>
      <c r="E113" s="114"/>
    </row>
    <row r="114" spans="1:5" ht="15.75">
      <c r="A114" s="111"/>
      <c r="B114" s="112"/>
      <c r="C114" s="113"/>
      <c r="D114" s="114"/>
      <c r="E114" s="114"/>
    </row>
    <row r="115" spans="1:5" ht="15.75">
      <c r="A115" s="111"/>
      <c r="B115" s="112"/>
      <c r="C115" s="113"/>
      <c r="D115" s="114"/>
      <c r="E115" s="114"/>
    </row>
    <row r="116" spans="1:5" ht="15.75">
      <c r="A116" s="111"/>
      <c r="B116" s="112"/>
      <c r="C116" s="113"/>
      <c r="D116" s="114"/>
      <c r="E116" s="114"/>
    </row>
    <row r="117" spans="1:5" ht="15.75">
      <c r="A117" s="111"/>
      <c r="B117" s="112"/>
      <c r="C117" s="113"/>
      <c r="D117" s="114"/>
      <c r="E117" s="114"/>
    </row>
    <row r="118" spans="1:5" ht="15.75">
      <c r="A118" s="111"/>
      <c r="B118" s="112"/>
      <c r="C118" s="113"/>
      <c r="D118" s="114"/>
      <c r="E118" s="114"/>
    </row>
    <row r="119" spans="1:5" ht="15.75">
      <c r="A119" s="111"/>
      <c r="B119" s="112"/>
      <c r="C119" s="113"/>
      <c r="D119" s="114"/>
      <c r="E119" s="114"/>
    </row>
    <row r="120" spans="1:5" ht="15.75">
      <c r="A120" s="111"/>
      <c r="B120" s="112"/>
      <c r="C120" s="113"/>
      <c r="D120" s="114"/>
      <c r="E120" s="114"/>
    </row>
    <row r="121" spans="1:5" ht="15.75">
      <c r="A121" s="111"/>
      <c r="B121" s="112"/>
      <c r="C121" s="113"/>
      <c r="D121" s="114"/>
      <c r="E121" s="114"/>
    </row>
    <row r="122" spans="1:5" ht="15.75">
      <c r="A122" s="111"/>
      <c r="B122" s="112"/>
      <c r="C122" s="113"/>
      <c r="D122" s="114"/>
      <c r="E122" s="114"/>
    </row>
    <row r="123" spans="1:5" ht="15.75">
      <c r="A123" s="111"/>
      <c r="B123" s="112"/>
      <c r="C123" s="113"/>
      <c r="D123" s="114"/>
      <c r="E123" s="114"/>
    </row>
    <row r="124" spans="1:5" ht="15.75">
      <c r="A124" s="111"/>
      <c r="B124" s="112"/>
      <c r="C124" s="113"/>
      <c r="D124" s="114"/>
      <c r="E124" s="114"/>
    </row>
    <row r="125" spans="1:5" ht="15.75">
      <c r="A125" s="111"/>
      <c r="B125" s="117"/>
      <c r="C125" s="113"/>
      <c r="D125" s="114"/>
      <c r="E125" s="114"/>
    </row>
    <row r="126" spans="1:5" ht="15.75">
      <c r="A126" s="111"/>
      <c r="B126" s="117"/>
      <c r="C126" s="113"/>
      <c r="D126" s="120"/>
      <c r="E126" s="120"/>
    </row>
    <row r="127" spans="1:5" ht="15.75">
      <c r="A127" s="111"/>
      <c r="B127" s="117"/>
      <c r="C127" s="113"/>
      <c r="D127" s="114"/>
      <c r="E127" s="114"/>
    </row>
    <row r="128" spans="1:5" ht="15.75">
      <c r="A128" s="111"/>
      <c r="B128" s="116"/>
      <c r="C128" s="121"/>
      <c r="D128" s="114"/>
      <c r="E128" s="114"/>
    </row>
    <row r="129" spans="1:5" ht="15.75">
      <c r="A129" s="111"/>
      <c r="B129" s="117"/>
      <c r="C129" s="113"/>
      <c r="D129" s="120"/>
      <c r="E129" s="120"/>
    </row>
    <row r="130" spans="1:5" ht="15.75">
      <c r="A130" s="111"/>
      <c r="B130" s="117"/>
      <c r="C130" s="113"/>
      <c r="D130" s="120"/>
      <c r="E130" s="120"/>
    </row>
    <row r="131" spans="1:5" ht="15.75">
      <c r="A131" s="111"/>
      <c r="B131" s="116"/>
      <c r="C131" s="113"/>
      <c r="D131" s="114"/>
      <c r="E131" s="114"/>
    </row>
    <row r="132" spans="1:5" ht="15.75">
      <c r="A132" s="111"/>
      <c r="B132" s="116"/>
      <c r="C132" s="121"/>
      <c r="D132" s="120"/>
      <c r="E132" s="120"/>
    </row>
    <row r="133" spans="1:5" ht="15.75">
      <c r="A133" s="111"/>
      <c r="B133" s="117"/>
      <c r="C133" s="113"/>
      <c r="D133" s="120"/>
      <c r="E133" s="120"/>
    </row>
    <row r="134" spans="1:5" ht="15.75">
      <c r="A134" s="111"/>
      <c r="B134" s="117"/>
      <c r="C134" s="113"/>
      <c r="D134" s="114"/>
      <c r="E134" s="114"/>
    </row>
    <row r="135" spans="1:5" ht="15">
      <c r="A135" s="122"/>
      <c r="B135" s="116"/>
      <c r="C135" s="121"/>
      <c r="D135" s="120"/>
      <c r="E135" s="120"/>
    </row>
    <row r="136" spans="1:5" ht="15.75">
      <c r="A136" s="111"/>
      <c r="B136" s="117"/>
      <c r="C136" s="113"/>
      <c r="D136" s="120"/>
      <c r="E136" s="120"/>
    </row>
    <row r="137" spans="1:5" ht="14.25" customHeight="1">
      <c r="A137" s="111"/>
      <c r="B137" s="117"/>
      <c r="C137" s="113"/>
      <c r="D137" s="122"/>
      <c r="E137" s="122"/>
    </row>
    <row r="138" spans="1:5" ht="15.75">
      <c r="A138" s="111"/>
      <c r="B138" s="112"/>
      <c r="C138" s="121"/>
      <c r="D138" s="114"/>
      <c r="E138" s="114"/>
    </row>
    <row r="139" spans="1:5" ht="15.75">
      <c r="A139" s="111"/>
      <c r="B139" s="112"/>
      <c r="C139" s="123"/>
      <c r="D139" s="114"/>
      <c r="E139" s="114"/>
    </row>
    <row r="140" spans="1:5" ht="15.75">
      <c r="A140" s="111"/>
      <c r="B140" s="112"/>
      <c r="C140" s="113"/>
      <c r="D140" s="114"/>
      <c r="E140" s="114"/>
    </row>
    <row r="141" spans="1:5" ht="15.75">
      <c r="A141" s="111"/>
      <c r="B141" s="112"/>
      <c r="C141" s="113"/>
      <c r="D141" s="114"/>
      <c r="E141" s="114"/>
    </row>
    <row r="142" spans="1:5" ht="15.75">
      <c r="A142" s="111"/>
      <c r="B142" s="112"/>
      <c r="C142" s="113"/>
      <c r="D142" s="114"/>
      <c r="E142" s="114"/>
    </row>
    <row r="143" spans="1:5" ht="15.75">
      <c r="A143" s="111"/>
      <c r="B143" s="112"/>
      <c r="C143" s="123"/>
      <c r="D143" s="114"/>
      <c r="E143" s="114"/>
    </row>
    <row r="144" spans="1:5" ht="15.75">
      <c r="A144" s="111"/>
      <c r="B144" s="112"/>
      <c r="C144" s="113"/>
      <c r="D144" s="114"/>
      <c r="E144" s="114"/>
    </row>
    <row r="145" spans="1:5" ht="15.75">
      <c r="A145" s="111"/>
      <c r="B145" s="112"/>
      <c r="C145" s="113"/>
      <c r="D145" s="114"/>
      <c r="E145" s="114"/>
    </row>
    <row r="146" spans="1:5" ht="15.75">
      <c r="A146" s="111"/>
      <c r="B146" s="117"/>
      <c r="C146" s="121"/>
      <c r="D146" s="114"/>
      <c r="E146" s="114"/>
    </row>
    <row r="147" spans="1:5" ht="15.75">
      <c r="A147" s="111"/>
      <c r="B147" s="112"/>
      <c r="C147" s="113"/>
      <c r="D147" s="114"/>
      <c r="E147" s="114"/>
    </row>
    <row r="148" spans="1:5" ht="15.75">
      <c r="A148" s="111"/>
      <c r="B148" s="112"/>
      <c r="C148" s="121"/>
      <c r="D148" s="114"/>
      <c r="E148" s="114"/>
    </row>
    <row r="149" spans="1:5" ht="75" customHeight="1">
      <c r="A149" s="122"/>
      <c r="B149" s="112"/>
      <c r="C149" s="113"/>
      <c r="D149" s="114"/>
      <c r="E149" s="114"/>
    </row>
    <row r="150" spans="1:5" ht="15.75">
      <c r="A150" s="111"/>
      <c r="B150" s="117"/>
      <c r="C150" s="113"/>
      <c r="D150" s="114"/>
      <c r="E150" s="114"/>
    </row>
    <row r="151" spans="1:5" ht="15.75">
      <c r="A151" s="111"/>
      <c r="B151" s="112"/>
      <c r="C151" s="113"/>
      <c r="D151" s="122"/>
      <c r="E151" s="122"/>
    </row>
    <row r="152" spans="1:5" ht="15.75">
      <c r="A152" s="111"/>
      <c r="B152" s="112"/>
      <c r="C152" s="121"/>
      <c r="D152" s="114"/>
      <c r="E152" s="114"/>
    </row>
    <row r="153" spans="1:5" ht="15.75">
      <c r="A153" s="111"/>
      <c r="B153" s="112"/>
      <c r="C153" s="121"/>
      <c r="D153" s="114"/>
      <c r="E153" s="114"/>
    </row>
    <row r="154" spans="1:5" ht="15.75">
      <c r="A154" s="111"/>
      <c r="B154" s="112"/>
      <c r="C154" s="113"/>
      <c r="D154" s="114"/>
      <c r="E154" s="114"/>
    </row>
    <row r="155" spans="1:5" ht="15">
      <c r="A155" s="122"/>
      <c r="B155" s="112"/>
      <c r="C155" s="113"/>
      <c r="D155" s="114"/>
      <c r="E155" s="114"/>
    </row>
    <row r="156" spans="1:5" ht="15.75">
      <c r="A156" s="111"/>
      <c r="B156" s="117"/>
      <c r="C156" s="113"/>
      <c r="D156" s="114"/>
      <c r="E156" s="114"/>
    </row>
    <row r="157" spans="1:5" ht="15.75">
      <c r="A157" s="111"/>
      <c r="B157" s="117"/>
      <c r="C157" s="113"/>
      <c r="D157" s="114"/>
      <c r="E157" s="114"/>
    </row>
    <row r="158" spans="1:5" ht="15">
      <c r="A158" s="124"/>
      <c r="B158" s="112"/>
      <c r="C158" s="121"/>
      <c r="D158" s="114"/>
      <c r="E158" s="114"/>
    </row>
    <row r="159" spans="1:5" ht="15">
      <c r="A159" s="124"/>
      <c r="B159" s="112"/>
      <c r="C159" s="121"/>
      <c r="D159" s="114"/>
      <c r="E159" s="114"/>
    </row>
    <row r="160" spans="1:5" ht="15">
      <c r="A160" s="124"/>
      <c r="B160" s="112"/>
      <c r="C160" s="113"/>
      <c r="D160" s="114"/>
      <c r="E160" s="114"/>
    </row>
    <row r="161" spans="1:5" ht="15">
      <c r="A161" s="124"/>
      <c r="B161" s="112"/>
      <c r="C161" s="113"/>
      <c r="D161" s="114"/>
      <c r="E161" s="114"/>
    </row>
    <row r="162" spans="1:5" ht="15.75">
      <c r="A162" s="111"/>
      <c r="B162" s="112"/>
      <c r="C162" s="113"/>
      <c r="D162" s="114"/>
      <c r="E162" s="114"/>
    </row>
    <row r="163" spans="1:5" ht="15.75">
      <c r="A163" s="111"/>
      <c r="B163" s="112"/>
      <c r="C163" s="113"/>
      <c r="D163" s="114"/>
      <c r="E163" s="114"/>
    </row>
    <row r="164" spans="1:5" ht="15.75">
      <c r="A164" s="111"/>
      <c r="B164" s="112"/>
      <c r="C164" s="113"/>
      <c r="D164" s="114"/>
      <c r="E164" s="114"/>
    </row>
    <row r="165" spans="1:5" ht="15.75">
      <c r="A165" s="111"/>
      <c r="B165" s="112"/>
      <c r="C165" s="113"/>
      <c r="D165" s="114"/>
      <c r="E165" s="114"/>
    </row>
    <row r="166" spans="1:5" ht="15.75">
      <c r="A166" s="111"/>
      <c r="B166" s="112"/>
      <c r="C166" s="113"/>
      <c r="D166" s="114"/>
      <c r="E166" s="114"/>
    </row>
    <row r="167" spans="1:5" ht="15.75">
      <c r="A167" s="111"/>
      <c r="B167" s="112"/>
      <c r="C167" s="113"/>
      <c r="D167" s="114"/>
      <c r="E167" s="114"/>
    </row>
    <row r="168" spans="1:5" ht="15.75">
      <c r="A168" s="111"/>
      <c r="B168" s="112"/>
      <c r="C168" s="113"/>
      <c r="D168" s="114"/>
      <c r="E168" s="114"/>
    </row>
    <row r="169" spans="1:5" ht="15.75">
      <c r="A169" s="111"/>
      <c r="B169" s="117"/>
      <c r="C169" s="113"/>
      <c r="D169" s="114"/>
      <c r="E169" s="114"/>
    </row>
    <row r="170" spans="1:5" ht="15.75">
      <c r="A170" s="111"/>
      <c r="B170" s="112"/>
      <c r="C170" s="113"/>
      <c r="D170" s="114"/>
      <c r="E170" s="114"/>
    </row>
    <row r="171" spans="1:5" ht="15.75">
      <c r="A171" s="111"/>
      <c r="B171" s="112"/>
      <c r="C171" s="121"/>
      <c r="D171" s="114"/>
      <c r="E171" s="114"/>
    </row>
    <row r="172" spans="1:5" ht="15.75">
      <c r="A172" s="111"/>
      <c r="B172" s="112"/>
      <c r="C172" s="113"/>
      <c r="D172" s="114"/>
      <c r="E172" s="114"/>
    </row>
    <row r="173" spans="1:5" ht="15.75">
      <c r="A173" s="111"/>
      <c r="B173" s="112"/>
      <c r="C173" s="113"/>
      <c r="D173" s="114"/>
      <c r="E173" s="114"/>
    </row>
    <row r="174" spans="1:5" ht="15.75">
      <c r="A174" s="111"/>
      <c r="B174" s="112"/>
      <c r="C174" s="113"/>
      <c r="D174" s="114"/>
      <c r="E174" s="114"/>
    </row>
    <row r="175" spans="1:5" ht="15.75">
      <c r="A175" s="111"/>
      <c r="B175" s="112"/>
      <c r="C175" s="113"/>
      <c r="D175" s="114"/>
      <c r="E175" s="114"/>
    </row>
    <row r="176" spans="1:5" ht="15.75">
      <c r="A176" s="111"/>
      <c r="B176" s="117"/>
      <c r="C176" s="113"/>
      <c r="D176" s="114"/>
      <c r="E176" s="114"/>
    </row>
    <row r="177" spans="1:5" ht="15.75">
      <c r="A177" s="111"/>
      <c r="B177" s="117"/>
      <c r="C177" s="113"/>
      <c r="D177" s="114"/>
      <c r="E177" s="114"/>
    </row>
    <row r="178" spans="1:5" ht="15.75">
      <c r="A178" s="111"/>
      <c r="B178" s="117"/>
      <c r="C178" s="121"/>
      <c r="D178" s="114"/>
      <c r="E178" s="114"/>
    </row>
    <row r="179" spans="1:5" ht="15.75">
      <c r="A179" s="111"/>
      <c r="B179" s="117"/>
      <c r="C179" s="113"/>
      <c r="D179" s="114"/>
      <c r="E179" s="114"/>
    </row>
    <row r="180" spans="1:5" ht="15.75">
      <c r="A180" s="111"/>
      <c r="B180" s="117"/>
      <c r="C180" s="113"/>
      <c r="D180" s="114"/>
      <c r="E180" s="114"/>
    </row>
    <row r="181" spans="1:5" ht="15.75">
      <c r="A181" s="111"/>
      <c r="B181" s="112"/>
      <c r="C181" s="113"/>
      <c r="D181" s="114"/>
      <c r="E181" s="114"/>
    </row>
    <row r="182" spans="1:5" ht="15.75">
      <c r="A182" s="111"/>
      <c r="B182" s="112"/>
      <c r="C182" s="113"/>
      <c r="D182" s="114"/>
      <c r="E182" s="114"/>
    </row>
    <row r="183" spans="1:5" ht="15.75">
      <c r="A183" s="111"/>
      <c r="B183" s="112"/>
      <c r="C183" s="113"/>
      <c r="D183" s="114"/>
      <c r="E183" s="114"/>
    </row>
    <row r="184" spans="1:5" ht="15.75">
      <c r="A184" s="111"/>
      <c r="B184" s="117"/>
      <c r="C184" s="113"/>
      <c r="D184" s="114"/>
      <c r="E184" s="114"/>
    </row>
    <row r="185" spans="1:5" ht="15.75">
      <c r="A185" s="111"/>
      <c r="B185" s="117"/>
      <c r="C185" s="113"/>
      <c r="D185" s="114"/>
      <c r="E185" s="114"/>
    </row>
    <row r="186" spans="1:5" ht="15.75">
      <c r="A186" s="111"/>
      <c r="B186" s="117"/>
      <c r="C186" s="121"/>
      <c r="D186" s="114"/>
      <c r="E186" s="114"/>
    </row>
    <row r="187" spans="1:5" ht="15.75">
      <c r="A187" s="111"/>
      <c r="B187" s="117"/>
      <c r="C187" s="113"/>
      <c r="D187" s="114"/>
      <c r="E187" s="114"/>
    </row>
    <row r="188" spans="1:5" ht="15.75">
      <c r="A188" s="111"/>
      <c r="B188" s="117"/>
      <c r="C188" s="121"/>
      <c r="D188" s="114"/>
      <c r="E188" s="114"/>
    </row>
    <row r="189" spans="1:5" ht="15.75">
      <c r="A189" s="111"/>
      <c r="B189" s="112"/>
      <c r="C189" s="113"/>
      <c r="D189" s="114"/>
      <c r="E189" s="114"/>
    </row>
    <row r="190" spans="1:5" ht="15.75">
      <c r="A190" s="111"/>
      <c r="B190" s="112"/>
      <c r="C190" s="121"/>
      <c r="D190" s="114"/>
      <c r="E190" s="114"/>
    </row>
    <row r="191" spans="1:5" ht="15.75">
      <c r="A191" s="111"/>
      <c r="B191" s="112"/>
      <c r="C191" s="113"/>
      <c r="D191" s="114"/>
      <c r="E191" s="114"/>
    </row>
    <row r="192" spans="1:5" ht="15.75">
      <c r="A192" s="111"/>
      <c r="B192" s="112"/>
      <c r="C192" s="113"/>
      <c r="D192" s="114"/>
      <c r="E192" s="114"/>
    </row>
    <row r="193" spans="1:5" ht="15.75">
      <c r="A193" s="111"/>
      <c r="B193" s="117"/>
      <c r="C193" s="121"/>
      <c r="D193" s="114"/>
      <c r="E193" s="114"/>
    </row>
    <row r="194" spans="1:5" ht="15">
      <c r="A194" s="125"/>
      <c r="B194" s="112"/>
      <c r="C194" s="113"/>
      <c r="D194" s="114"/>
      <c r="E194" s="114"/>
    </row>
    <row r="195" spans="1:5" ht="15.75">
      <c r="A195" s="111"/>
      <c r="B195" s="117"/>
      <c r="C195" s="121"/>
      <c r="D195" s="114"/>
      <c r="E195" s="114"/>
    </row>
    <row r="196" spans="1:5" ht="15.75">
      <c r="A196" s="111"/>
      <c r="B196" s="112"/>
      <c r="C196" s="113"/>
      <c r="D196" s="114"/>
      <c r="E196" s="114"/>
    </row>
    <row r="197" spans="1:5" ht="15.75">
      <c r="A197" s="111"/>
      <c r="B197" s="112"/>
      <c r="C197" s="121"/>
      <c r="D197" s="114"/>
      <c r="E197" s="114"/>
    </row>
    <row r="198" spans="1:5" ht="15.75">
      <c r="A198" s="111"/>
      <c r="B198" s="112"/>
      <c r="C198" s="121"/>
      <c r="D198" s="114"/>
      <c r="E198" s="114"/>
    </row>
    <row r="199" spans="1:5" ht="15.75">
      <c r="A199" s="111"/>
      <c r="B199" s="112"/>
      <c r="C199" s="113"/>
      <c r="D199" s="114"/>
      <c r="E199" s="114"/>
    </row>
    <row r="200" spans="1:5" ht="15.75">
      <c r="A200" s="111"/>
      <c r="B200" s="112"/>
      <c r="C200" s="113"/>
      <c r="D200" s="114"/>
      <c r="E200" s="114"/>
    </row>
    <row r="201" spans="1:5" ht="15.75">
      <c r="A201" s="111"/>
      <c r="B201" s="117"/>
      <c r="C201" s="113"/>
      <c r="D201" s="114"/>
      <c r="E201" s="114"/>
    </row>
    <row r="202" spans="1:5" ht="15.75">
      <c r="A202" s="111"/>
      <c r="B202" s="112"/>
      <c r="C202" s="113"/>
      <c r="D202" s="114"/>
      <c r="E202" s="114"/>
    </row>
    <row r="203" spans="1:5" ht="15.75">
      <c r="A203" s="111"/>
      <c r="B203" s="112"/>
      <c r="C203" s="121"/>
      <c r="D203" s="114"/>
      <c r="E203" s="114"/>
    </row>
    <row r="204" spans="1:5" ht="15.75">
      <c r="A204" s="111"/>
      <c r="B204" s="112"/>
      <c r="C204" s="113"/>
      <c r="D204" s="114"/>
      <c r="E204" s="114"/>
    </row>
    <row r="205" spans="1:5" ht="15.75">
      <c r="A205" s="111"/>
      <c r="B205" s="112"/>
      <c r="C205" s="113"/>
      <c r="D205" s="114"/>
      <c r="E205" s="114"/>
    </row>
    <row r="206" spans="1:5" ht="15.75">
      <c r="A206" s="111"/>
      <c r="B206" s="117"/>
      <c r="C206" s="113"/>
      <c r="D206" s="114"/>
      <c r="E206" s="114"/>
    </row>
    <row r="207" spans="1:5" ht="15.75">
      <c r="A207" s="111"/>
      <c r="B207" s="117"/>
      <c r="C207" s="113"/>
      <c r="D207" s="114"/>
      <c r="E207" s="114"/>
    </row>
    <row r="208" spans="1:5" ht="15.75">
      <c r="A208" s="111"/>
      <c r="B208" s="117"/>
      <c r="C208" s="126"/>
      <c r="D208" s="114"/>
      <c r="E208" s="114"/>
    </row>
    <row r="209" spans="1:5" ht="15.75">
      <c r="A209" s="111"/>
      <c r="B209" s="112"/>
      <c r="C209" s="127"/>
      <c r="D209" s="114"/>
      <c r="E209" s="114"/>
    </row>
    <row r="210" spans="1:5" ht="15.75">
      <c r="A210" s="111"/>
      <c r="B210" s="117"/>
      <c r="C210" s="127"/>
      <c r="D210" s="114"/>
      <c r="E210" s="114"/>
    </row>
    <row r="211" spans="1:5" ht="15.75">
      <c r="A211" s="111"/>
      <c r="B211" s="112"/>
      <c r="C211" s="127"/>
      <c r="D211" s="114"/>
      <c r="E211" s="114"/>
    </row>
    <row r="212" spans="1:5" ht="15.75">
      <c r="A212" s="111"/>
      <c r="B212" s="112"/>
      <c r="C212" s="127"/>
      <c r="D212" s="114"/>
      <c r="E212" s="114"/>
    </row>
    <row r="213" spans="1:5" ht="15.75">
      <c r="A213" s="111"/>
      <c r="B213" s="112"/>
      <c r="C213" s="127"/>
      <c r="D213" s="114"/>
      <c r="E213" s="114"/>
    </row>
    <row r="214" spans="1:5" ht="15.75">
      <c r="A214" s="111"/>
      <c r="B214" s="112"/>
      <c r="C214" s="127"/>
      <c r="D214" s="114"/>
      <c r="E214" s="114"/>
    </row>
    <row r="215" spans="1:5" ht="15.75">
      <c r="A215" s="111"/>
      <c r="B215" s="112"/>
      <c r="C215" s="127"/>
      <c r="D215" s="114"/>
      <c r="E215" s="114"/>
    </row>
    <row r="216" spans="1:5" ht="15.75">
      <c r="A216" s="111"/>
      <c r="B216" s="112"/>
      <c r="C216" s="126"/>
      <c r="D216" s="114"/>
      <c r="E216" s="114"/>
    </row>
    <row r="217" spans="1:5" ht="15">
      <c r="A217" s="128"/>
      <c r="B217" s="112"/>
      <c r="C217" s="113"/>
      <c r="D217" s="114"/>
      <c r="E217" s="114"/>
    </row>
    <row r="218" spans="1:5" ht="15.75">
      <c r="A218" s="111"/>
      <c r="B218" s="117"/>
      <c r="C218" s="121"/>
      <c r="D218" s="114"/>
      <c r="E218" s="114"/>
    </row>
    <row r="219" spans="1:5" ht="15.75">
      <c r="A219" s="111"/>
      <c r="B219" s="112"/>
      <c r="C219" s="113"/>
      <c r="D219" s="114"/>
      <c r="E219" s="114"/>
    </row>
    <row r="220" spans="1:5" ht="15.75">
      <c r="A220" s="111"/>
      <c r="B220" s="112"/>
      <c r="C220" s="121"/>
      <c r="D220" s="114"/>
      <c r="E220" s="114"/>
    </row>
    <row r="221" spans="1:5" ht="15.75">
      <c r="A221" s="111"/>
      <c r="B221" s="117"/>
      <c r="C221" s="126"/>
      <c r="D221" s="114"/>
      <c r="E221" s="114"/>
    </row>
    <row r="222" spans="1:5" ht="15.75">
      <c r="A222" s="111"/>
      <c r="B222" s="117"/>
      <c r="C222" s="127"/>
      <c r="D222" s="114"/>
      <c r="E222" s="114"/>
    </row>
    <row r="223" spans="1:5" ht="15.75">
      <c r="A223" s="111"/>
      <c r="B223" s="117"/>
      <c r="C223" s="113"/>
      <c r="D223" s="114"/>
      <c r="E223" s="114"/>
    </row>
    <row r="224" spans="1:5" ht="15.75">
      <c r="A224" s="111"/>
      <c r="B224" s="117"/>
      <c r="C224" s="126"/>
      <c r="D224" s="114"/>
      <c r="E224" s="114"/>
    </row>
    <row r="225" spans="1:5" ht="15.75">
      <c r="A225" s="111"/>
      <c r="B225" s="117"/>
      <c r="C225" s="127"/>
      <c r="D225" s="114"/>
      <c r="E225" s="114"/>
    </row>
    <row r="226" spans="1:5" ht="15.75">
      <c r="A226" s="111"/>
      <c r="B226" s="117"/>
      <c r="C226" s="127"/>
      <c r="D226" s="114"/>
      <c r="E226" s="114"/>
    </row>
    <row r="227" spans="1:5" ht="15.75">
      <c r="A227" s="111"/>
      <c r="B227" s="112"/>
      <c r="C227" s="127"/>
      <c r="D227" s="114"/>
      <c r="E227" s="114"/>
    </row>
    <row r="228" spans="1:5" ht="15.75">
      <c r="A228" s="111"/>
      <c r="B228" s="112"/>
      <c r="C228" s="127"/>
      <c r="D228" s="114"/>
      <c r="E228" s="114"/>
    </row>
    <row r="229" spans="1:5" ht="15.75">
      <c r="A229" s="111"/>
      <c r="B229" s="112"/>
      <c r="C229" s="127"/>
      <c r="D229" s="114"/>
      <c r="E229" s="114"/>
    </row>
    <row r="230" spans="1:5" ht="15.75">
      <c r="A230" s="111"/>
      <c r="B230" s="112"/>
      <c r="C230" s="129"/>
      <c r="D230" s="114"/>
      <c r="E230" s="114"/>
    </row>
    <row r="231" spans="1:5" ht="15.75">
      <c r="A231" s="111"/>
      <c r="B231" s="112"/>
      <c r="C231" s="113"/>
      <c r="D231" s="114"/>
      <c r="E231" s="114"/>
    </row>
    <row r="232" spans="1:5" ht="15.75">
      <c r="A232" s="111"/>
      <c r="B232" s="112"/>
      <c r="C232" s="127"/>
      <c r="D232" s="114"/>
      <c r="E232" s="114"/>
    </row>
    <row r="233" spans="1:5" ht="15.75">
      <c r="A233" s="111"/>
      <c r="B233" s="112"/>
      <c r="C233" s="127"/>
      <c r="D233" s="114"/>
      <c r="E233" s="114"/>
    </row>
    <row r="234" spans="1:5" ht="15.75">
      <c r="A234" s="111"/>
      <c r="B234" s="112"/>
      <c r="C234" s="126"/>
      <c r="D234" s="114"/>
      <c r="E234" s="114"/>
    </row>
    <row r="235" spans="1:5" ht="15.75">
      <c r="A235" s="111"/>
      <c r="B235" s="112"/>
      <c r="C235" s="127"/>
      <c r="D235" s="114"/>
      <c r="E235" s="114"/>
    </row>
    <row r="236" spans="1:5" ht="15.75">
      <c r="A236" s="111"/>
      <c r="B236" s="112"/>
      <c r="C236" s="127"/>
      <c r="D236" s="114"/>
      <c r="E236" s="114"/>
    </row>
    <row r="237" spans="1:5" ht="15.75">
      <c r="A237" s="111"/>
      <c r="B237" s="112"/>
      <c r="C237" s="127"/>
      <c r="D237" s="114"/>
      <c r="E237" s="114"/>
    </row>
    <row r="238" spans="1:5" ht="15">
      <c r="A238" s="122"/>
      <c r="B238" s="112"/>
      <c r="C238" s="127"/>
      <c r="D238" s="114"/>
      <c r="E238" s="114"/>
    </row>
    <row r="239" spans="1:5" ht="15.75">
      <c r="A239" s="111"/>
      <c r="B239" s="117"/>
      <c r="C239" s="126"/>
      <c r="D239" s="114"/>
      <c r="E239" s="114"/>
    </row>
    <row r="240" spans="1:5" ht="15.75">
      <c r="A240" s="111"/>
      <c r="B240" s="117"/>
      <c r="C240" s="127"/>
      <c r="D240" s="122"/>
      <c r="E240" s="122"/>
    </row>
    <row r="241" spans="1:5" ht="75" customHeight="1">
      <c r="A241" s="111"/>
      <c r="B241" s="130"/>
      <c r="C241" s="121"/>
      <c r="D241" s="114"/>
      <c r="E241" s="114"/>
    </row>
    <row r="242" spans="1:5" ht="15.75">
      <c r="A242" s="111"/>
      <c r="B242" s="130"/>
      <c r="C242" s="131"/>
      <c r="D242" s="114"/>
      <c r="E242" s="114"/>
    </row>
    <row r="243" spans="1:5" ht="15.75">
      <c r="A243" s="111"/>
      <c r="B243" s="130"/>
      <c r="C243" s="132"/>
      <c r="D243" s="114"/>
      <c r="E243" s="114"/>
    </row>
    <row r="244" spans="1:5" ht="15.75">
      <c r="A244" s="111"/>
      <c r="B244" s="130"/>
      <c r="C244" s="132"/>
      <c r="D244" s="114"/>
      <c r="E244" s="114"/>
    </row>
    <row r="245" spans="1:5" ht="15.75">
      <c r="A245" s="111"/>
      <c r="B245" s="133"/>
      <c r="C245" s="132"/>
      <c r="D245" s="114"/>
      <c r="E245" s="114"/>
    </row>
    <row r="246" spans="1:5" ht="15.75">
      <c r="A246" s="111"/>
      <c r="B246" s="130"/>
      <c r="C246" s="132"/>
      <c r="D246" s="114"/>
      <c r="E246" s="114"/>
    </row>
    <row r="247" spans="1:5" ht="15.75">
      <c r="A247" s="111"/>
      <c r="B247" s="130"/>
      <c r="C247" s="131"/>
      <c r="D247" s="114"/>
      <c r="E247" s="114"/>
    </row>
    <row r="248" spans="1:5" ht="90" customHeight="1">
      <c r="A248" s="111"/>
      <c r="B248" s="130"/>
      <c r="C248" s="132"/>
      <c r="D248" s="114"/>
      <c r="E248" s="114"/>
    </row>
    <row r="249" spans="1:5" ht="15.75">
      <c r="A249" s="111"/>
      <c r="B249" s="117"/>
      <c r="C249" s="132"/>
      <c r="D249" s="114"/>
      <c r="E249" s="114"/>
    </row>
    <row r="250" spans="1:5" ht="15.75">
      <c r="A250" s="111"/>
      <c r="B250" s="112"/>
      <c r="C250" s="132"/>
      <c r="D250" s="114"/>
      <c r="E250" s="114"/>
    </row>
    <row r="251" spans="1:5" ht="15.75">
      <c r="A251" s="111"/>
      <c r="B251" s="112"/>
      <c r="C251" s="131"/>
      <c r="D251" s="114"/>
      <c r="E251" s="114"/>
    </row>
    <row r="252" spans="1:5" ht="15.75">
      <c r="A252" s="111"/>
      <c r="B252" s="112"/>
      <c r="C252" s="134"/>
      <c r="D252" s="114"/>
      <c r="E252" s="114"/>
    </row>
    <row r="253" spans="1:5" ht="15.75">
      <c r="A253" s="111"/>
      <c r="B253" s="112"/>
      <c r="C253" s="131"/>
      <c r="D253" s="114"/>
      <c r="E253" s="114"/>
    </row>
    <row r="254" spans="1:5" ht="15.75">
      <c r="A254" s="111"/>
      <c r="B254" s="112"/>
      <c r="C254" s="134"/>
      <c r="D254" s="114"/>
      <c r="E254" s="114"/>
    </row>
    <row r="255" spans="1:5" ht="15.75">
      <c r="A255" s="111"/>
      <c r="B255" s="112"/>
      <c r="C255" s="134"/>
      <c r="D255" s="114"/>
      <c r="E255" s="114"/>
    </row>
    <row r="256" spans="1:5" ht="15">
      <c r="A256" s="122"/>
      <c r="B256" s="112"/>
      <c r="C256" s="134"/>
      <c r="D256" s="114"/>
      <c r="E256" s="114"/>
    </row>
    <row r="257" spans="1:5" ht="15.75">
      <c r="A257" s="111"/>
      <c r="B257" s="117"/>
      <c r="C257" s="131"/>
      <c r="D257" s="114"/>
      <c r="E257" s="114"/>
    </row>
    <row r="258" spans="1:5" ht="15.75">
      <c r="A258" s="111"/>
      <c r="B258" s="117"/>
      <c r="C258" s="134"/>
      <c r="D258" s="114"/>
      <c r="E258" s="114"/>
    </row>
    <row r="259" spans="1:5" ht="15.75">
      <c r="A259" s="111"/>
      <c r="B259" s="112"/>
      <c r="C259" s="121"/>
      <c r="D259" s="114"/>
      <c r="E259" s="114"/>
    </row>
    <row r="260" spans="1:5" ht="15.75">
      <c r="A260" s="111"/>
      <c r="B260" s="112"/>
      <c r="C260" s="121"/>
      <c r="D260" s="114"/>
      <c r="E260" s="114"/>
    </row>
    <row r="261" spans="1:5" ht="15.75">
      <c r="A261" s="111"/>
      <c r="B261" s="112"/>
      <c r="C261" s="109"/>
      <c r="D261" s="114"/>
      <c r="E261" s="114"/>
    </row>
    <row r="262" spans="1:5" ht="15.75">
      <c r="A262" s="111"/>
      <c r="B262" s="112"/>
      <c r="C262" s="109"/>
      <c r="D262" s="114"/>
      <c r="E262" s="114"/>
    </row>
    <row r="263" spans="1:5" ht="15.75">
      <c r="A263" s="111"/>
      <c r="B263" s="112"/>
      <c r="C263" s="109"/>
      <c r="D263" s="114"/>
      <c r="E263" s="114"/>
    </row>
    <row r="264" spans="1:5" ht="15.75">
      <c r="A264" s="111"/>
      <c r="B264" s="112"/>
      <c r="C264" s="109"/>
      <c r="D264" s="114"/>
      <c r="E264" s="114"/>
    </row>
    <row r="265" spans="1:5" ht="15.75">
      <c r="A265" s="111"/>
      <c r="B265" s="112"/>
      <c r="C265" s="109"/>
      <c r="D265" s="114"/>
      <c r="E265" s="114"/>
    </row>
    <row r="266" spans="1:5" ht="15.75">
      <c r="A266" s="111"/>
      <c r="B266" s="112"/>
      <c r="C266" s="109"/>
      <c r="D266" s="114"/>
      <c r="E266" s="114"/>
    </row>
    <row r="267" spans="1:5" ht="15.75">
      <c r="A267" s="111"/>
      <c r="B267" s="112"/>
      <c r="C267" s="109"/>
      <c r="D267" s="114"/>
      <c r="E267" s="114"/>
    </row>
    <row r="268" spans="1:5" ht="15.75">
      <c r="A268" s="111"/>
      <c r="B268" s="117"/>
      <c r="C268" s="109"/>
      <c r="D268" s="114"/>
      <c r="E268" s="114"/>
    </row>
    <row r="269" spans="1:5" ht="15.75">
      <c r="A269" s="111"/>
      <c r="B269" s="112"/>
      <c r="C269" s="109"/>
      <c r="D269" s="114"/>
      <c r="E269" s="114"/>
    </row>
    <row r="270" spans="1:5" ht="15.75">
      <c r="A270" s="111"/>
      <c r="B270" s="117"/>
      <c r="C270" s="121"/>
      <c r="D270" s="114"/>
      <c r="E270" s="114"/>
    </row>
    <row r="271" spans="1:5" ht="15.75">
      <c r="A271" s="111"/>
      <c r="B271" s="112"/>
      <c r="C271" s="109"/>
      <c r="D271" s="114"/>
      <c r="E271" s="114"/>
    </row>
    <row r="272" spans="1:5" ht="15.75">
      <c r="A272" s="111"/>
      <c r="B272" s="117"/>
      <c r="C272" s="121"/>
      <c r="D272" s="114"/>
      <c r="E272" s="114"/>
    </row>
    <row r="273" spans="1:5" ht="15.75">
      <c r="A273" s="111"/>
      <c r="B273" s="117"/>
      <c r="C273" s="113"/>
      <c r="D273" s="114"/>
      <c r="E273" s="114"/>
    </row>
    <row r="274" spans="1:5" ht="15.75">
      <c r="A274" s="111"/>
      <c r="B274" s="117"/>
      <c r="C274" s="135"/>
      <c r="D274" s="114"/>
      <c r="E274" s="114"/>
    </row>
    <row r="275" spans="1:5" ht="15.75">
      <c r="A275" s="111"/>
      <c r="B275" s="117"/>
      <c r="C275" s="113"/>
      <c r="D275" s="114"/>
      <c r="E275" s="114"/>
    </row>
    <row r="276" spans="1:5" ht="15">
      <c r="A276" s="114"/>
      <c r="B276" s="112"/>
      <c r="C276" s="113"/>
      <c r="D276" s="114"/>
      <c r="E276" s="114"/>
    </row>
    <row r="277" spans="1:5" ht="15">
      <c r="C277" s="135"/>
      <c r="D277" s="114"/>
      <c r="E277" s="114"/>
    </row>
    <row r="278" spans="1:5" ht="15.75">
      <c r="B278" s="136"/>
      <c r="C278" s="134"/>
      <c r="D278" s="137"/>
      <c r="E278" s="137"/>
    </row>
    <row r="279" spans="1:5" ht="18.75">
      <c r="C279" s="138"/>
      <c r="D279" s="139"/>
      <c r="E279" s="139"/>
    </row>
    <row r="280" spans="1:5" ht="18.75">
      <c r="C280" s="140"/>
    </row>
    <row r="281" spans="1:5" ht="12">
      <c r="B281" s="136"/>
      <c r="C281" s="141"/>
    </row>
    <row r="282" spans="1:5" ht="12">
      <c r="C282" s="141"/>
    </row>
    <row r="283" spans="1:5" ht="12">
      <c r="C283" s="142"/>
    </row>
    <row r="284" spans="1:5" ht="12">
      <c r="C284" s="141"/>
    </row>
    <row r="285" spans="1:5" ht="12">
      <c r="C285" s="141"/>
    </row>
    <row r="286" spans="1:5" ht="12">
      <c r="C286" s="141"/>
    </row>
    <row r="287" spans="1:5" ht="12">
      <c r="C287" s="141"/>
    </row>
    <row r="288" spans="1:5" ht="12">
      <c r="C288" s="141"/>
    </row>
    <row r="289" spans="2:5" ht="12">
      <c r="B289" s="143"/>
      <c r="C289" s="141"/>
    </row>
    <row r="290" spans="2:5" ht="12">
      <c r="B290" s="143"/>
      <c r="C290" s="141"/>
      <c r="D290" s="144"/>
      <c r="E290" s="144"/>
    </row>
    <row r="291" spans="2:5" ht="12">
      <c r="B291" s="143"/>
      <c r="C291" s="141"/>
      <c r="D291" s="144"/>
      <c r="E291" s="144"/>
    </row>
    <row r="292" spans="2:5" ht="12">
      <c r="B292" s="143"/>
      <c r="C292" s="141"/>
      <c r="D292" s="144"/>
      <c r="E292" s="144"/>
    </row>
    <row r="293" spans="2:5" ht="12">
      <c r="B293" s="143"/>
      <c r="C293" s="141"/>
      <c r="D293" s="144"/>
      <c r="E293" s="144"/>
    </row>
    <row r="294" spans="2:5" ht="12">
      <c r="B294" s="143"/>
      <c r="C294" s="141"/>
      <c r="D294" s="144"/>
      <c r="E294" s="144"/>
    </row>
    <row r="295" spans="2:5" ht="12">
      <c r="C295" s="141"/>
      <c r="D295" s="144"/>
      <c r="E295" s="144"/>
    </row>
    <row r="296" spans="2:5" ht="12">
      <c r="C296" s="141"/>
    </row>
    <row r="297" spans="2:5" ht="12"/>
    <row r="298" spans="2:5" ht="12"/>
    <row r="299" spans="2:5" ht="12"/>
    <row r="300" spans="2:5" ht="12"/>
    <row r="301" spans="2:5" ht="12"/>
    <row r="302" spans="2:5" ht="12"/>
    <row r="303" spans="2:5" ht="12"/>
    <row r="304" spans="2:5" ht="12"/>
    <row r="305" ht="12"/>
    <row r="306" ht="12"/>
    <row r="307" ht="12"/>
    <row r="308" ht="12"/>
    <row r="309" ht="12"/>
    <row r="310" ht="12"/>
    <row r="311" ht="12"/>
    <row r="312" ht="12"/>
    <row r="313" ht="12"/>
    <row r="314" ht="12"/>
    <row r="315" ht="78" customHeight="1"/>
    <row r="316" ht="12"/>
    <row r="317" ht="12"/>
    <row r="318" ht="12"/>
    <row r="319" ht="12"/>
    <row r="320" ht="12"/>
    <row r="321" ht="12"/>
    <row r="322" ht="12"/>
    <row r="323" ht="12"/>
    <row r="324" ht="57" customHeight="1"/>
    <row r="325" ht="12"/>
    <row r="326" ht="12"/>
    <row r="327" ht="12"/>
    <row r="328" ht="57" customHeight="1"/>
    <row r="329" ht="12"/>
    <row r="330" ht="12"/>
    <row r="331" ht="12"/>
    <row r="332" ht="12"/>
    <row r="333" ht="12"/>
    <row r="334" ht="12"/>
    <row r="335" ht="12"/>
    <row r="336" ht="12"/>
    <row r="337" ht="12"/>
    <row r="338" ht="60" customHeight="1"/>
    <row r="339" ht="12"/>
    <row r="340" ht="12"/>
    <row r="341" ht="12"/>
    <row r="342" ht="12"/>
    <row r="343" ht="12"/>
    <row r="344" ht="12"/>
    <row r="345" ht="12"/>
    <row r="346" ht="12"/>
    <row r="347" ht="12"/>
    <row r="348" ht="12"/>
    <row r="349" ht="12"/>
    <row r="350" ht="12"/>
    <row r="351" ht="12"/>
    <row r="352" ht="12"/>
    <row r="353" ht="12"/>
    <row r="354" ht="12"/>
    <row r="355" ht="12"/>
    <row r="356" ht="12"/>
    <row r="357" ht="12"/>
    <row r="358" ht="12"/>
    <row r="359" ht="12"/>
    <row r="360" ht="12"/>
    <row r="361" ht="12"/>
    <row r="362" ht="12"/>
    <row r="363" ht="12"/>
    <row r="364" ht="12"/>
    <row r="365" ht="12"/>
    <row r="366" ht="12"/>
    <row r="367" ht="12"/>
    <row r="368" ht="12"/>
    <row r="369" ht="12"/>
    <row r="370" ht="12"/>
    <row r="371" ht="12"/>
    <row r="372" ht="12"/>
    <row r="373" ht="12"/>
    <row r="374" ht="12"/>
    <row r="375" ht="12"/>
    <row r="376" ht="12"/>
    <row r="377" ht="12"/>
    <row r="378" ht="12"/>
    <row r="379" ht="12"/>
    <row r="381" ht="12"/>
    <row r="382" ht="12"/>
    <row r="383" ht="12"/>
    <row r="384" ht="12"/>
    <row r="385" ht="12"/>
    <row r="386" ht="12"/>
    <row r="387" ht="12"/>
    <row r="388" ht="12"/>
    <row r="389" ht="12"/>
    <row r="390" ht="12"/>
    <row r="391" ht="12"/>
    <row r="392" ht="12"/>
    <row r="393" ht="12"/>
    <row r="394" ht="12"/>
    <row r="396" ht="12"/>
    <row r="397" ht="12"/>
    <row r="398" ht="12"/>
    <row r="399" ht="12"/>
    <row r="400" ht="12"/>
    <row r="401" ht="12"/>
    <row r="402" ht="12"/>
  </sheetData>
  <mergeCells count="18">
    <mergeCell ref="A7:E7"/>
    <mergeCell ref="A2:G2"/>
    <mergeCell ref="A3:E3"/>
    <mergeCell ref="A4:G4"/>
    <mergeCell ref="A5:G5"/>
    <mergeCell ref="A6:E6"/>
    <mergeCell ref="D47:G47"/>
    <mergeCell ref="A8:A10"/>
    <mergeCell ref="B8:B10"/>
    <mergeCell ref="C8:C10"/>
    <mergeCell ref="D8:D10"/>
    <mergeCell ref="E8:E10"/>
    <mergeCell ref="F8:F10"/>
    <mergeCell ref="G8:G10"/>
    <mergeCell ref="D31:F31"/>
    <mergeCell ref="D32:F32"/>
    <mergeCell ref="D33:F33"/>
    <mergeCell ref="D46:G46"/>
  </mergeCells>
  <printOptions horizontalCentered="1"/>
  <pageMargins left="0.59055118110236227" right="0.19685039370078741" top="0.31496062992125984" bottom="0.9055118110236221" header="0.31496062992125984" footer="0.51181102362204722"/>
  <pageSetup paperSize="9" scale="52" fitToWidth="0" fitToHeight="0" orientation="portrait" useFirstPageNumber="1" r:id="rId1"/>
  <headerFooter alignWithMargins="0">
    <oddHeader>&amp;C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8"/>
  <sheetViews>
    <sheetView tabSelected="1" topLeftCell="A7" workbookViewId="0">
      <selection activeCell="J35" sqref="J35"/>
    </sheetView>
  </sheetViews>
  <sheetFormatPr defaultRowHeight="12.75"/>
  <cols>
    <col min="1" max="1" width="6.5703125" style="307" customWidth="1"/>
    <col min="2" max="2" width="4.42578125" style="307" customWidth="1"/>
    <col min="3" max="3" width="4.5703125" style="307" customWidth="1"/>
    <col min="4" max="4" width="2.85546875" style="307" customWidth="1"/>
    <col min="5" max="5" width="3.140625" style="307" customWidth="1"/>
    <col min="6" max="6" width="12.42578125" style="307" customWidth="1"/>
    <col min="7" max="7" width="10.5703125" style="307" customWidth="1"/>
    <col min="8" max="10" width="15.7109375" style="307" customWidth="1"/>
    <col min="11" max="11" width="11.7109375" style="307" bestFit="1" customWidth="1"/>
    <col min="12" max="12" width="10.140625" style="307" bestFit="1" customWidth="1"/>
    <col min="13" max="13" width="12.5703125" style="307" customWidth="1"/>
    <col min="14" max="16384" width="9.140625" style="307"/>
  </cols>
  <sheetData>
    <row r="1" spans="1:16" s="502" customFormat="1">
      <c r="A1" s="553" t="s">
        <v>809</v>
      </c>
      <c r="B1" s="553"/>
      <c r="C1" s="553"/>
      <c r="D1" s="553"/>
      <c r="E1" s="553"/>
      <c r="F1" s="553"/>
      <c r="G1" s="553"/>
      <c r="H1" s="553"/>
      <c r="I1" s="553"/>
      <c r="J1" s="553"/>
    </row>
    <row r="2" spans="1:16" s="502" customFormat="1">
      <c r="A2" s="553"/>
      <c r="B2" s="553"/>
      <c r="C2" s="553"/>
      <c r="D2" s="553"/>
      <c r="E2" s="553"/>
      <c r="F2" s="553"/>
      <c r="G2" s="553"/>
      <c r="H2" s="553"/>
      <c r="I2" s="553"/>
      <c r="J2" s="553"/>
    </row>
    <row r="3" spans="1:16" s="502" customFormat="1"/>
    <row r="4" spans="1:16" s="502" customFormat="1"/>
    <row r="5" spans="1:16">
      <c r="A5" s="556" t="s">
        <v>40</v>
      </c>
      <c r="B5" s="557"/>
      <c r="C5" s="557"/>
      <c r="D5" s="557"/>
      <c r="E5" s="557"/>
      <c r="F5" s="557"/>
      <c r="G5" s="557"/>
      <c r="H5" s="557"/>
      <c r="I5" s="557"/>
      <c r="J5" s="558"/>
    </row>
    <row r="6" spans="1:16" ht="15">
      <c r="A6" s="636" t="s">
        <v>255</v>
      </c>
      <c r="B6" s="637"/>
      <c r="C6" s="637"/>
      <c r="D6" s="637"/>
      <c r="E6" s="637"/>
      <c r="F6" s="637"/>
      <c r="G6" s="637"/>
      <c r="H6" s="637"/>
      <c r="I6" s="637"/>
      <c r="J6" s="558"/>
      <c r="L6" s="311"/>
      <c r="M6" s="312"/>
      <c r="N6" s="312"/>
      <c r="O6" s="312"/>
      <c r="P6" s="312"/>
    </row>
    <row r="7" spans="1:16" s="493" customFormat="1" ht="15">
      <c r="A7" s="636" t="s">
        <v>728</v>
      </c>
      <c r="B7" s="637"/>
      <c r="C7" s="637"/>
      <c r="D7" s="637"/>
      <c r="E7" s="637"/>
      <c r="F7" s="637"/>
      <c r="G7" s="637"/>
      <c r="H7" s="637"/>
      <c r="I7" s="637"/>
      <c r="J7" s="558"/>
      <c r="L7" s="496"/>
      <c r="M7" s="497"/>
      <c r="N7" s="497"/>
      <c r="O7" s="497"/>
      <c r="P7" s="497"/>
    </row>
    <row r="8" spans="1:16" s="493" customFormat="1" ht="15">
      <c r="A8" s="494"/>
      <c r="B8" s="495"/>
      <c r="C8" s="495"/>
      <c r="D8" s="495"/>
      <c r="E8" s="495"/>
      <c r="F8" s="495"/>
      <c r="G8" s="495"/>
      <c r="H8" s="495"/>
      <c r="I8" s="495"/>
      <c r="L8" s="496"/>
      <c r="M8" s="497"/>
      <c r="N8" s="497"/>
      <c r="O8" s="497"/>
      <c r="P8" s="497"/>
    </row>
    <row r="10" spans="1:16" ht="12.75" customHeight="1">
      <c r="A10" s="553" t="s">
        <v>503</v>
      </c>
      <c r="B10" s="553"/>
      <c r="C10" s="553"/>
      <c r="D10" s="553"/>
      <c r="E10" s="553"/>
      <c r="F10" s="553"/>
      <c r="G10" s="553"/>
      <c r="H10" s="553"/>
      <c r="I10" s="553"/>
      <c r="J10" s="558"/>
    </row>
    <row r="11" spans="1:16" ht="12.75" customHeight="1">
      <c r="A11" s="553"/>
      <c r="B11" s="553"/>
      <c r="C11" s="553"/>
      <c r="D11" s="553"/>
      <c r="E11" s="553"/>
      <c r="F11" s="553"/>
      <c r="G11" s="553"/>
      <c r="H11" s="553"/>
      <c r="I11" s="553"/>
      <c r="J11" s="558"/>
    </row>
    <row r="12" spans="1:16" s="493" customFormat="1" ht="12.75" customHeight="1">
      <c r="A12" s="492"/>
      <c r="B12" s="492"/>
      <c r="C12" s="492"/>
      <c r="D12" s="492"/>
      <c r="E12" s="492"/>
      <c r="F12" s="492"/>
      <c r="G12" s="492"/>
      <c r="H12" s="492"/>
      <c r="I12" s="492"/>
    </row>
    <row r="13" spans="1:16" ht="12.75" customHeight="1">
      <c r="A13" s="308"/>
      <c r="B13" s="308"/>
      <c r="C13" s="308"/>
      <c r="D13" s="308"/>
      <c r="E13" s="308"/>
      <c r="F13" s="308"/>
      <c r="G13" s="308"/>
      <c r="H13" s="308"/>
      <c r="I13" s="308"/>
    </row>
    <row r="14" spans="1:16" ht="25.5">
      <c r="A14" s="638" t="s">
        <v>504</v>
      </c>
      <c r="B14" s="638"/>
      <c r="C14" s="638"/>
      <c r="D14" s="638"/>
      <c r="E14" s="638"/>
      <c r="F14" s="638" t="s">
        <v>505</v>
      </c>
      <c r="G14" s="638"/>
      <c r="H14" s="313" t="s">
        <v>134</v>
      </c>
      <c r="I14" s="313" t="s">
        <v>51</v>
      </c>
      <c r="J14" s="313" t="s">
        <v>502</v>
      </c>
    </row>
    <row r="15" spans="1:16" ht="8.25" customHeight="1">
      <c r="A15" s="623"/>
      <c r="B15" s="624"/>
      <c r="C15" s="624"/>
      <c r="D15" s="624"/>
      <c r="E15" s="624"/>
      <c r="F15" s="624"/>
      <c r="G15" s="624"/>
      <c r="H15" s="624"/>
      <c r="I15" s="624"/>
      <c r="J15" s="624"/>
    </row>
    <row r="16" spans="1:16" ht="12.75" customHeight="1">
      <c r="A16" s="625" t="s">
        <v>501</v>
      </c>
      <c r="B16" s="625"/>
      <c r="C16" s="625"/>
      <c r="D16" s="625"/>
      <c r="E16" s="625"/>
      <c r="F16" s="623" t="s">
        <v>506</v>
      </c>
      <c r="G16" s="623"/>
      <c r="H16" s="314">
        <f>'Glempa drogi'!G146</f>
        <v>0</v>
      </c>
      <c r="I16" s="314">
        <f>'Glempa drogi'!G147</f>
        <v>0</v>
      </c>
      <c r="J16" s="315">
        <f>H16+I16</f>
        <v>0</v>
      </c>
    </row>
    <row r="17" spans="1:13" ht="12.75" customHeight="1">
      <c r="A17" s="625"/>
      <c r="B17" s="625"/>
      <c r="C17" s="625"/>
      <c r="D17" s="625"/>
      <c r="E17" s="625"/>
      <c r="F17" s="623" t="s">
        <v>507</v>
      </c>
      <c r="G17" s="623"/>
      <c r="H17" s="314">
        <f>'Glempa kd'!G42</f>
        <v>0</v>
      </c>
      <c r="I17" s="314">
        <f>'Glempa kd'!G43</f>
        <v>0</v>
      </c>
      <c r="J17" s="315">
        <f t="shared" ref="J17:J18" si="0">H17+I17</f>
        <v>0</v>
      </c>
    </row>
    <row r="18" spans="1:13" ht="12.75" customHeight="1">
      <c r="A18" s="625"/>
      <c r="B18" s="625"/>
      <c r="C18" s="625"/>
      <c r="D18" s="625"/>
      <c r="E18" s="625"/>
      <c r="F18" s="623" t="s">
        <v>508</v>
      </c>
      <c r="G18" s="623"/>
      <c r="H18" s="314">
        <f>'Glempa oświetlenie'!G31</f>
        <v>0</v>
      </c>
      <c r="I18" s="314">
        <f>'Glempa oświetlenie'!G32</f>
        <v>0</v>
      </c>
      <c r="J18" s="315">
        <f t="shared" si="0"/>
        <v>0</v>
      </c>
      <c r="K18" s="1"/>
      <c r="L18" s="1"/>
    </row>
    <row r="19" spans="1:13" ht="12.75" customHeight="1">
      <c r="A19" s="625"/>
      <c r="B19" s="625"/>
      <c r="C19" s="625"/>
      <c r="D19" s="625"/>
      <c r="E19" s="625"/>
      <c r="F19" s="621" t="s">
        <v>509</v>
      </c>
      <c r="G19" s="622"/>
      <c r="H19" s="314">
        <f>H17+H18</f>
        <v>0</v>
      </c>
      <c r="I19" s="314">
        <f t="shared" ref="I19:J19" si="1">I17+I18</f>
        <v>0</v>
      </c>
      <c r="J19" s="314">
        <f t="shared" si="1"/>
        <v>0</v>
      </c>
    </row>
    <row r="20" spans="1:13" ht="12.75" customHeight="1">
      <c r="A20" s="625"/>
      <c r="B20" s="625"/>
      <c r="C20" s="625"/>
      <c r="D20" s="625"/>
      <c r="E20" s="625"/>
      <c r="F20" s="623" t="s">
        <v>135</v>
      </c>
      <c r="G20" s="623"/>
      <c r="H20" s="314">
        <f>H16+H19</f>
        <v>0</v>
      </c>
      <c r="I20" s="314">
        <f t="shared" ref="I20:J20" si="2">I16+I19</f>
        <v>0</v>
      </c>
      <c r="J20" s="314">
        <f t="shared" si="2"/>
        <v>0</v>
      </c>
      <c r="M20" s="1"/>
    </row>
    <row r="21" spans="1:13" ht="7.5" customHeight="1">
      <c r="A21" s="623"/>
      <c r="B21" s="624"/>
      <c r="C21" s="624"/>
      <c r="D21" s="624"/>
      <c r="E21" s="624"/>
      <c r="F21" s="624"/>
      <c r="G21" s="624"/>
      <c r="H21" s="624"/>
      <c r="I21" s="624"/>
      <c r="J21" s="624"/>
    </row>
    <row r="22" spans="1:13" ht="12.75" customHeight="1">
      <c r="A22" s="632" t="s">
        <v>690</v>
      </c>
      <c r="B22" s="633"/>
      <c r="C22" s="633"/>
      <c r="D22" s="633"/>
      <c r="E22" s="633"/>
      <c r="F22" s="623" t="s">
        <v>506</v>
      </c>
      <c r="G22" s="623"/>
      <c r="H22" s="314">
        <f>'Górnicza drogi'!G138</f>
        <v>0</v>
      </c>
      <c r="I22" s="314">
        <f>'Górnicza drogi'!G139</f>
        <v>0</v>
      </c>
      <c r="J22" s="315">
        <f>H22+I22</f>
        <v>0</v>
      </c>
    </row>
    <row r="23" spans="1:13" ht="12.75" customHeight="1">
      <c r="A23" s="634"/>
      <c r="B23" s="635"/>
      <c r="C23" s="635"/>
      <c r="D23" s="635"/>
      <c r="E23" s="635"/>
      <c r="F23" s="623" t="s">
        <v>507</v>
      </c>
      <c r="G23" s="623"/>
      <c r="H23" s="314">
        <f>'Górnicza kd'!G45</f>
        <v>0</v>
      </c>
      <c r="I23" s="314">
        <f>'Górnicza kd'!G46</f>
        <v>0</v>
      </c>
      <c r="J23" s="316">
        <f t="shared" ref="J23:J25" si="3">H23+I23</f>
        <v>0</v>
      </c>
      <c r="M23" s="1"/>
    </row>
    <row r="24" spans="1:13" ht="12.75" customHeight="1">
      <c r="A24" s="634"/>
      <c r="B24" s="635"/>
      <c r="C24" s="635"/>
      <c r="D24" s="635"/>
      <c r="E24" s="635"/>
      <c r="F24" s="623" t="s">
        <v>691</v>
      </c>
      <c r="G24" s="623"/>
      <c r="H24" s="314">
        <f>'Górnicza likwidacje enea'!G17</f>
        <v>0</v>
      </c>
      <c r="I24" s="314">
        <f>'Górnicza likwidacje enea'!G18</f>
        <v>0</v>
      </c>
      <c r="J24" s="316">
        <f t="shared" si="3"/>
        <v>0</v>
      </c>
      <c r="L24" s="1"/>
    </row>
    <row r="25" spans="1:13" ht="12.75" customHeight="1">
      <c r="A25" s="634"/>
      <c r="B25" s="635"/>
      <c r="C25" s="635"/>
      <c r="D25" s="635"/>
      <c r="E25" s="635"/>
      <c r="F25" s="623" t="s">
        <v>508</v>
      </c>
      <c r="G25" s="623"/>
      <c r="H25" s="314">
        <f>'Górnicza oświetlenie'!G37</f>
        <v>0</v>
      </c>
      <c r="I25" s="314">
        <f>'Górnicza oświetlenie'!G38</f>
        <v>0</v>
      </c>
      <c r="J25" s="316">
        <f t="shared" si="3"/>
        <v>0</v>
      </c>
    </row>
    <row r="26" spans="1:13" s="435" customFormat="1" ht="12.75" customHeight="1">
      <c r="A26" s="634"/>
      <c r="B26" s="635"/>
      <c r="C26" s="635"/>
      <c r="D26" s="635"/>
      <c r="E26" s="635"/>
      <c r="F26" s="623" t="s">
        <v>692</v>
      </c>
      <c r="G26" s="623"/>
      <c r="H26" s="314">
        <f>'Górnicza orange'!G77</f>
        <v>0</v>
      </c>
      <c r="I26" s="314">
        <f>'Górnicza orange'!G78</f>
        <v>0</v>
      </c>
      <c r="J26" s="316">
        <f t="shared" ref="J26:J28" si="4">H26+I26</f>
        <v>0</v>
      </c>
      <c r="K26" s="1"/>
    </row>
    <row r="27" spans="1:13" s="435" customFormat="1" ht="12.75" customHeight="1">
      <c r="A27" s="634"/>
      <c r="B27" s="635"/>
      <c r="C27" s="635"/>
      <c r="D27" s="635"/>
      <c r="E27" s="635"/>
      <c r="F27" s="623" t="s">
        <v>693</v>
      </c>
      <c r="G27" s="623"/>
      <c r="H27" s="314">
        <f>'Górnicza K-PSI'!G25</f>
        <v>0</v>
      </c>
      <c r="I27" s="314">
        <f>'Górnicza K-PSI'!G26</f>
        <v>0</v>
      </c>
      <c r="J27" s="316">
        <f t="shared" si="4"/>
        <v>0</v>
      </c>
    </row>
    <row r="28" spans="1:13" s="435" customFormat="1" ht="12.75" customHeight="1">
      <c r="A28" s="634"/>
      <c r="B28" s="635"/>
      <c r="C28" s="635"/>
      <c r="D28" s="635"/>
      <c r="E28" s="635"/>
      <c r="F28" s="623" t="s">
        <v>694</v>
      </c>
      <c r="G28" s="623"/>
      <c r="H28" s="314">
        <f>'Górnicza Netia'!G31</f>
        <v>0</v>
      </c>
      <c r="I28" s="314">
        <f>'Górnicza Netia'!G32</f>
        <v>0</v>
      </c>
      <c r="J28" s="316">
        <f t="shared" si="4"/>
        <v>0</v>
      </c>
      <c r="M28" s="487"/>
    </row>
    <row r="29" spans="1:13" ht="12.75" customHeight="1">
      <c r="A29" s="634"/>
      <c r="B29" s="635"/>
      <c r="C29" s="635"/>
      <c r="D29" s="635"/>
      <c r="E29" s="635"/>
      <c r="F29" s="621" t="s">
        <v>509</v>
      </c>
      <c r="G29" s="622"/>
      <c r="H29" s="314">
        <f>H23+H24+H25+H26+H27+H28</f>
        <v>0</v>
      </c>
      <c r="I29" s="314">
        <f t="shared" ref="I29:J29" si="5">I23+I24+I25+I26+I27+I28</f>
        <v>0</v>
      </c>
      <c r="J29" s="314">
        <f t="shared" si="5"/>
        <v>0</v>
      </c>
      <c r="M29" s="1"/>
    </row>
    <row r="30" spans="1:13" s="552" customFormat="1" ht="12.75" customHeight="1">
      <c r="A30" s="832"/>
      <c r="B30" s="833"/>
      <c r="C30" s="833"/>
      <c r="D30" s="833"/>
      <c r="E30" s="833"/>
      <c r="F30" s="623" t="s">
        <v>135</v>
      </c>
      <c r="G30" s="623"/>
      <c r="H30" s="314">
        <f>H29+H22</f>
        <v>0</v>
      </c>
      <c r="I30" s="314">
        <f t="shared" ref="I30:J30" si="6">I29+I22</f>
        <v>0</v>
      </c>
      <c r="J30" s="314">
        <f t="shared" si="6"/>
        <v>0</v>
      </c>
      <c r="M30" s="1"/>
    </row>
    <row r="31" spans="1:13">
      <c r="A31" s="627"/>
      <c r="B31" s="628"/>
      <c r="C31" s="628"/>
      <c r="D31" s="628"/>
      <c r="E31" s="628"/>
      <c r="F31" s="628"/>
      <c r="G31" s="628"/>
      <c r="H31" s="629"/>
      <c r="I31" s="629"/>
      <c r="J31" s="630"/>
    </row>
    <row r="32" spans="1:13">
      <c r="A32" s="631" t="s">
        <v>510</v>
      </c>
      <c r="B32" s="631"/>
      <c r="C32" s="631"/>
      <c r="D32" s="631"/>
      <c r="E32" s="631"/>
      <c r="F32" s="631"/>
      <c r="G32" s="631"/>
      <c r="H32" s="317">
        <f>H20+H30</f>
        <v>0</v>
      </c>
      <c r="I32" s="317">
        <f t="shared" ref="I32:J32" si="7">I20+I30</f>
        <v>0</v>
      </c>
      <c r="J32" s="317">
        <f t="shared" si="7"/>
        <v>0</v>
      </c>
      <c r="M32" s="1"/>
    </row>
    <row r="33" spans="5:13">
      <c r="H33" s="1"/>
      <c r="M33" s="1"/>
    </row>
    <row r="34" spans="5:13" s="493" customFormat="1">
      <c r="H34" s="1"/>
    </row>
    <row r="35" spans="5:13" s="493" customFormat="1">
      <c r="H35" s="1"/>
    </row>
    <row r="36" spans="5:13" s="493" customFormat="1">
      <c r="H36" s="1"/>
    </row>
    <row r="37" spans="5:13">
      <c r="E37" s="1"/>
      <c r="F37" s="1"/>
      <c r="G37" s="1"/>
      <c r="H37" s="1"/>
    </row>
    <row r="40" spans="5:13">
      <c r="G40" s="554" t="s">
        <v>55</v>
      </c>
      <c r="H40" s="554"/>
      <c r="I40" s="554"/>
    </row>
    <row r="41" spans="5:13">
      <c r="G41" s="554" t="s">
        <v>52</v>
      </c>
      <c r="H41" s="554"/>
      <c r="I41" s="554"/>
    </row>
    <row r="42" spans="5:13">
      <c r="G42" s="554"/>
      <c r="H42" s="554"/>
      <c r="I42" s="554"/>
    </row>
    <row r="43" spans="5:13">
      <c r="G43" s="626"/>
      <c r="H43" s="626"/>
      <c r="I43" s="626"/>
    </row>
    <row r="44" spans="5:13">
      <c r="G44" s="554"/>
      <c r="H44" s="554"/>
      <c r="I44" s="554"/>
    </row>
    <row r="45" spans="5:13">
      <c r="G45" s="554"/>
      <c r="H45" s="554"/>
      <c r="I45" s="554"/>
    </row>
    <row r="46" spans="5:13">
      <c r="G46" s="554"/>
      <c r="H46" s="554"/>
      <c r="I46" s="554"/>
    </row>
    <row r="47" spans="5:13">
      <c r="G47" s="554" t="s">
        <v>56</v>
      </c>
      <c r="H47" s="554"/>
      <c r="I47" s="554"/>
    </row>
    <row r="48" spans="5:13">
      <c r="G48" s="554" t="s">
        <v>53</v>
      </c>
      <c r="H48" s="554"/>
      <c r="I48" s="554"/>
    </row>
  </sheetData>
  <mergeCells count="36">
    <mergeCell ref="A22:E30"/>
    <mergeCell ref="F20:G20"/>
    <mergeCell ref="A15:J15"/>
    <mergeCell ref="A5:J5"/>
    <mergeCell ref="A6:J6"/>
    <mergeCell ref="A10:J11"/>
    <mergeCell ref="A14:E14"/>
    <mergeCell ref="F14:G14"/>
    <mergeCell ref="A7:J7"/>
    <mergeCell ref="F26:G26"/>
    <mergeCell ref="F27:G27"/>
    <mergeCell ref="G48:I48"/>
    <mergeCell ref="G43:I43"/>
    <mergeCell ref="A31:J31"/>
    <mergeCell ref="A32:G32"/>
    <mergeCell ref="G40:I40"/>
    <mergeCell ref="G41:I41"/>
    <mergeCell ref="G42:I42"/>
    <mergeCell ref="F28:G28"/>
    <mergeCell ref="G44:I44"/>
    <mergeCell ref="G45:I45"/>
    <mergeCell ref="G46:I46"/>
    <mergeCell ref="G47:I47"/>
    <mergeCell ref="F30:G30"/>
    <mergeCell ref="A1:J2"/>
    <mergeCell ref="A21:J21"/>
    <mergeCell ref="F22:G22"/>
    <mergeCell ref="F23:G23"/>
    <mergeCell ref="F24:G24"/>
    <mergeCell ref="F25:G25"/>
    <mergeCell ref="F29:G29"/>
    <mergeCell ref="A16:E20"/>
    <mergeCell ref="F16:G16"/>
    <mergeCell ref="F17:G17"/>
    <mergeCell ref="F18:G18"/>
    <mergeCell ref="F19:G19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92"/>
  <sheetViews>
    <sheetView zoomScale="95" zoomScaleNormal="95" zoomScaleSheetLayoutView="95" zoomScalePageLayoutView="55" workbookViewId="0">
      <selection activeCell="J30" sqref="J30"/>
    </sheetView>
  </sheetViews>
  <sheetFormatPr defaultRowHeight="12"/>
  <cols>
    <col min="1" max="1" width="7.140625" style="397" customWidth="1"/>
    <col min="2" max="2" width="15" style="397" customWidth="1"/>
    <col min="3" max="3" width="90.5703125" style="396" customWidth="1"/>
    <col min="4" max="4" width="5.7109375" style="397" customWidth="1"/>
    <col min="5" max="5" width="15.140625" style="398" customWidth="1"/>
    <col min="6" max="6" width="14.140625" style="318" customWidth="1"/>
    <col min="7" max="7" width="15.140625" style="318" customWidth="1"/>
    <col min="8" max="16384" width="9.140625" style="318"/>
  </cols>
  <sheetData>
    <row r="1" spans="1:12" ht="36" customHeight="1">
      <c r="A1" s="653" t="s">
        <v>809</v>
      </c>
      <c r="B1" s="653"/>
      <c r="C1" s="653"/>
      <c r="D1" s="653"/>
      <c r="E1" s="653"/>
      <c r="F1" s="653"/>
      <c r="G1" s="653"/>
    </row>
    <row r="2" spans="1:12" ht="33.75" customHeight="1">
      <c r="A2" s="648" t="s">
        <v>511</v>
      </c>
      <c r="B2" s="648"/>
      <c r="C2" s="654" t="s">
        <v>824</v>
      </c>
      <c r="D2" s="655"/>
      <c r="E2" s="655"/>
      <c r="F2" s="655"/>
      <c r="G2" s="655"/>
    </row>
    <row r="3" spans="1:12" ht="30.75" customHeight="1">
      <c r="A3" s="656" t="s">
        <v>743</v>
      </c>
      <c r="B3" s="641"/>
      <c r="C3" s="641"/>
      <c r="D3" s="641"/>
      <c r="E3" s="641"/>
      <c r="F3" s="641"/>
      <c r="G3" s="641"/>
    </row>
    <row r="4" spans="1:12" ht="14.25" customHeight="1">
      <c r="A4" s="319"/>
      <c r="B4" s="319"/>
      <c r="C4" s="320"/>
      <c r="D4" s="319"/>
      <c r="E4" s="319"/>
    </row>
    <row r="5" spans="1:12" ht="15" customHeight="1">
      <c r="A5" s="657" t="s">
        <v>15</v>
      </c>
      <c r="B5" s="657" t="s">
        <v>20</v>
      </c>
      <c r="C5" s="660" t="s">
        <v>19</v>
      </c>
      <c r="D5" s="657" t="s">
        <v>4</v>
      </c>
      <c r="E5" s="661" t="s">
        <v>5</v>
      </c>
      <c r="F5" s="657" t="s">
        <v>62</v>
      </c>
      <c r="G5" s="657" t="s">
        <v>21</v>
      </c>
    </row>
    <row r="6" spans="1:12" ht="14.25" customHeight="1">
      <c r="A6" s="658"/>
      <c r="B6" s="658"/>
      <c r="C6" s="658"/>
      <c r="D6" s="658"/>
      <c r="E6" s="658"/>
      <c r="F6" s="658"/>
      <c r="G6" s="658"/>
    </row>
    <row r="7" spans="1:12" s="321" customFormat="1" ht="14.25" customHeight="1">
      <c r="A7" s="659"/>
      <c r="B7" s="659"/>
      <c r="C7" s="659"/>
      <c r="D7" s="659"/>
      <c r="E7" s="659"/>
      <c r="F7" s="659"/>
      <c r="G7" s="659"/>
    </row>
    <row r="8" spans="1:12" s="326" customFormat="1" ht="12" customHeight="1">
      <c r="A8" s="322">
        <v>1</v>
      </c>
      <c r="B8" s="323">
        <v>2</v>
      </c>
      <c r="C8" s="324" t="s">
        <v>14</v>
      </c>
      <c r="D8" s="322">
        <v>4</v>
      </c>
      <c r="E8" s="324">
        <v>5</v>
      </c>
      <c r="F8" s="325">
        <v>6</v>
      </c>
      <c r="G8" s="325">
        <v>7</v>
      </c>
    </row>
    <row r="9" spans="1:12" ht="34.5" customHeight="1">
      <c r="A9" s="327"/>
      <c r="B9" s="651" t="s">
        <v>1</v>
      </c>
      <c r="C9" s="651"/>
      <c r="D9" s="651"/>
      <c r="E9" s="651"/>
      <c r="F9" s="652"/>
      <c r="G9" s="328">
        <f>SUM(G10:G23)</f>
        <v>0</v>
      </c>
    </row>
    <row r="10" spans="1:12" ht="42.75">
      <c r="A10" s="329" t="s">
        <v>33</v>
      </c>
      <c r="B10" s="329" t="s">
        <v>63</v>
      </c>
      <c r="C10" s="330" t="s">
        <v>512</v>
      </c>
      <c r="D10" s="329" t="s">
        <v>81</v>
      </c>
      <c r="E10" s="331">
        <v>0.17599999999999999</v>
      </c>
      <c r="F10" s="332">
        <v>0</v>
      </c>
      <c r="G10" s="333">
        <f>ROUND(E10*F10,2)</f>
        <v>0</v>
      </c>
      <c r="H10" s="334"/>
    </row>
    <row r="11" spans="1:12" ht="18" customHeight="1">
      <c r="A11" s="639" t="s">
        <v>34</v>
      </c>
      <c r="B11" s="639" t="s">
        <v>513</v>
      </c>
      <c r="C11" s="335" t="s">
        <v>514</v>
      </c>
      <c r="D11" s="639" t="s">
        <v>515</v>
      </c>
      <c r="E11" s="331">
        <v>581.505</v>
      </c>
      <c r="F11" s="332">
        <v>0</v>
      </c>
      <c r="G11" s="333">
        <f>ROUND(E11*F11,2)</f>
        <v>0</v>
      </c>
      <c r="H11" s="334"/>
    </row>
    <row r="12" spans="1:12" ht="18" customHeight="1">
      <c r="A12" s="640"/>
      <c r="B12" s="640"/>
      <c r="C12" s="336" t="s">
        <v>516</v>
      </c>
      <c r="D12" s="640"/>
      <c r="E12" s="337"/>
      <c r="F12" s="338"/>
      <c r="G12" s="339"/>
      <c r="H12" s="334"/>
    </row>
    <row r="13" spans="1:12" ht="28.5">
      <c r="A13" s="498" t="s">
        <v>8</v>
      </c>
      <c r="B13" s="499" t="s">
        <v>517</v>
      </c>
      <c r="C13" s="500" t="s">
        <v>518</v>
      </c>
      <c r="D13" s="499" t="s">
        <v>727</v>
      </c>
      <c r="E13" s="337">
        <v>100</v>
      </c>
      <c r="F13" s="343">
        <v>0</v>
      </c>
      <c r="G13" s="348">
        <f>ROUND(E13*F13,2)</f>
        <v>0</v>
      </c>
      <c r="H13" s="334"/>
    </row>
    <row r="14" spans="1:12" ht="14.25">
      <c r="A14" s="639" t="s">
        <v>28</v>
      </c>
      <c r="B14" s="639" t="s">
        <v>519</v>
      </c>
      <c r="C14" s="330" t="s">
        <v>520</v>
      </c>
      <c r="D14" s="639" t="s">
        <v>521</v>
      </c>
      <c r="E14" s="331">
        <v>860</v>
      </c>
      <c r="F14" s="332">
        <v>0</v>
      </c>
      <c r="G14" s="333">
        <f>ROUND(E14*F14,2)</f>
        <v>0</v>
      </c>
      <c r="H14" s="334"/>
      <c r="J14" s="340"/>
    </row>
    <row r="15" spans="1:12" ht="18" customHeight="1">
      <c r="A15" s="640"/>
      <c r="B15" s="640"/>
      <c r="C15" s="341">
        <v>860</v>
      </c>
      <c r="D15" s="640"/>
      <c r="E15" s="342"/>
      <c r="F15" s="343"/>
      <c r="G15" s="339"/>
      <c r="H15" s="334"/>
      <c r="L15" s="344"/>
    </row>
    <row r="16" spans="1:12" ht="18" customHeight="1">
      <c r="A16" s="639" t="s">
        <v>29</v>
      </c>
      <c r="B16" s="639" t="s">
        <v>522</v>
      </c>
      <c r="C16" s="335" t="s">
        <v>740</v>
      </c>
      <c r="D16" s="639" t="s">
        <v>515</v>
      </c>
      <c r="E16" s="331">
        <v>37.034999999999997</v>
      </c>
      <c r="F16" s="345">
        <v>0</v>
      </c>
      <c r="G16" s="333">
        <f>ROUND(E16*F16,2)</f>
        <v>0</v>
      </c>
      <c r="H16" s="334"/>
    </row>
    <row r="17" spans="1:12" ht="18" customHeight="1">
      <c r="A17" s="649"/>
      <c r="B17" s="649"/>
      <c r="C17" s="346" t="s">
        <v>523</v>
      </c>
      <c r="D17" s="649"/>
      <c r="E17" s="342"/>
      <c r="F17" s="347"/>
      <c r="G17" s="348"/>
      <c r="H17" s="334"/>
      <c r="L17" s="344"/>
    </row>
    <row r="18" spans="1:12" ht="18" customHeight="1">
      <c r="A18" s="639" t="s">
        <v>30</v>
      </c>
      <c r="B18" s="639" t="s">
        <v>524</v>
      </c>
      <c r="C18" s="335" t="s">
        <v>741</v>
      </c>
      <c r="D18" s="639" t="s">
        <v>515</v>
      </c>
      <c r="E18" s="331">
        <v>151.85599999999999</v>
      </c>
      <c r="F18" s="345">
        <v>0</v>
      </c>
      <c r="G18" s="333">
        <f>ROUND(E18*F18,2)</f>
        <v>0</v>
      </c>
      <c r="H18" s="334"/>
    </row>
    <row r="19" spans="1:12" ht="18" customHeight="1">
      <c r="A19" s="649"/>
      <c r="B19" s="649"/>
      <c r="C19" s="346" t="s">
        <v>525</v>
      </c>
      <c r="D19" s="649"/>
      <c r="E19" s="342"/>
      <c r="F19" s="347"/>
      <c r="G19" s="348"/>
      <c r="H19" s="334"/>
    </row>
    <row r="20" spans="1:12" ht="18" customHeight="1">
      <c r="A20" s="639" t="s">
        <v>31</v>
      </c>
      <c r="B20" s="639" t="s">
        <v>63</v>
      </c>
      <c r="C20" s="335" t="s">
        <v>526</v>
      </c>
      <c r="D20" s="639" t="s">
        <v>515</v>
      </c>
      <c r="E20" s="331">
        <v>348.702</v>
      </c>
      <c r="F20" s="345">
        <v>0</v>
      </c>
      <c r="G20" s="333">
        <f>ROUND(E20*F20,2)</f>
        <v>0</v>
      </c>
      <c r="H20" s="334"/>
    </row>
    <row r="21" spans="1:12" ht="18" customHeight="1">
      <c r="A21" s="650"/>
      <c r="B21" s="650"/>
      <c r="C21" s="346" t="s">
        <v>527</v>
      </c>
      <c r="D21" s="650"/>
      <c r="E21" s="342"/>
      <c r="F21" s="347"/>
      <c r="G21" s="348"/>
      <c r="H21" s="334"/>
    </row>
    <row r="22" spans="1:12" ht="18" customHeight="1">
      <c r="A22" s="638" t="s">
        <v>35</v>
      </c>
      <c r="B22" s="555" t="s">
        <v>528</v>
      </c>
      <c r="C22" s="335" t="s">
        <v>529</v>
      </c>
      <c r="D22" s="639" t="s">
        <v>521</v>
      </c>
      <c r="E22" s="331">
        <v>352</v>
      </c>
      <c r="F22" s="333">
        <v>0</v>
      </c>
      <c r="G22" s="333">
        <f>ROUND(E22*F22,2)</f>
        <v>0</v>
      </c>
      <c r="H22" s="334"/>
    </row>
    <row r="23" spans="1:12" ht="18" customHeight="1">
      <c r="A23" s="638"/>
      <c r="B23" s="555"/>
      <c r="C23" s="336" t="s">
        <v>530</v>
      </c>
      <c r="D23" s="640"/>
      <c r="E23" s="337"/>
      <c r="F23" s="339"/>
      <c r="G23" s="339"/>
      <c r="H23" s="334"/>
    </row>
    <row r="24" spans="1:12" ht="14.25" customHeight="1">
      <c r="A24" s="349" t="s">
        <v>531</v>
      </c>
      <c r="B24" s="642" t="s">
        <v>532</v>
      </c>
      <c r="C24" s="643"/>
      <c r="D24" s="643"/>
      <c r="E24" s="643"/>
      <c r="F24" s="620"/>
      <c r="G24" s="350">
        <f>SUM(G25:G37)</f>
        <v>0</v>
      </c>
      <c r="H24" s="334"/>
    </row>
    <row r="25" spans="1:12" ht="28.5">
      <c r="A25" s="351" t="s">
        <v>32</v>
      </c>
      <c r="B25" s="352" t="s">
        <v>533</v>
      </c>
      <c r="C25" s="353" t="s">
        <v>534</v>
      </c>
      <c r="D25" s="352" t="s">
        <v>0</v>
      </c>
      <c r="E25" s="354">
        <v>3</v>
      </c>
      <c r="F25" s="355">
        <v>0</v>
      </c>
      <c r="G25" s="333">
        <f t="shared" ref="G25:G37" si="0">ROUND(E25*F25,2)</f>
        <v>0</v>
      </c>
      <c r="H25" s="334"/>
    </row>
    <row r="26" spans="1:12" ht="28.5">
      <c r="A26" s="351" t="s">
        <v>36</v>
      </c>
      <c r="B26" s="352" t="s">
        <v>74</v>
      </c>
      <c r="C26" s="353" t="s">
        <v>535</v>
      </c>
      <c r="D26" s="352" t="s">
        <v>0</v>
      </c>
      <c r="E26" s="354">
        <v>-3</v>
      </c>
      <c r="F26" s="356">
        <v>0</v>
      </c>
      <c r="G26" s="356">
        <f t="shared" si="0"/>
        <v>0</v>
      </c>
      <c r="H26" s="334"/>
    </row>
    <row r="27" spans="1:12" ht="28.5">
      <c r="A27" s="351" t="s">
        <v>37</v>
      </c>
      <c r="B27" s="352" t="s">
        <v>76</v>
      </c>
      <c r="C27" s="357" t="s">
        <v>536</v>
      </c>
      <c r="D27" s="352" t="s">
        <v>0</v>
      </c>
      <c r="E27" s="354">
        <v>6</v>
      </c>
      <c r="F27" s="356">
        <v>0</v>
      </c>
      <c r="G27" s="356">
        <f t="shared" si="0"/>
        <v>0</v>
      </c>
      <c r="H27" s="334"/>
    </row>
    <row r="28" spans="1:12" ht="28.5">
      <c r="A28" s="351" t="s">
        <v>42</v>
      </c>
      <c r="B28" s="352" t="s">
        <v>63</v>
      </c>
      <c r="C28" s="357" t="s">
        <v>773</v>
      </c>
      <c r="D28" s="352" t="s">
        <v>0</v>
      </c>
      <c r="E28" s="354">
        <v>1</v>
      </c>
      <c r="F28" s="356">
        <v>0</v>
      </c>
      <c r="G28" s="356">
        <f t="shared" si="0"/>
        <v>0</v>
      </c>
      <c r="H28" s="334"/>
      <c r="I28" s="537"/>
    </row>
    <row r="29" spans="1:12" ht="28.5">
      <c r="A29" s="351" t="s">
        <v>43</v>
      </c>
      <c r="B29" s="352" t="s">
        <v>537</v>
      </c>
      <c r="C29" s="357" t="s">
        <v>538</v>
      </c>
      <c r="D29" s="352" t="s">
        <v>18</v>
      </c>
      <c r="E29" s="354">
        <v>119</v>
      </c>
      <c r="F29" s="356">
        <v>0</v>
      </c>
      <c r="G29" s="356">
        <f t="shared" si="0"/>
        <v>0</v>
      </c>
      <c r="H29" s="334"/>
    </row>
    <row r="30" spans="1:12" ht="28.5">
      <c r="A30" s="351" t="s">
        <v>38</v>
      </c>
      <c r="B30" s="352" t="s">
        <v>99</v>
      </c>
      <c r="C30" s="357" t="s">
        <v>539</v>
      </c>
      <c r="D30" s="352" t="s">
        <v>18</v>
      </c>
      <c r="E30" s="354">
        <v>57</v>
      </c>
      <c r="F30" s="356">
        <v>0</v>
      </c>
      <c r="G30" s="356">
        <f t="shared" si="0"/>
        <v>0</v>
      </c>
      <c r="H30" s="334"/>
    </row>
    <row r="31" spans="1:12" ht="28.5">
      <c r="A31" s="351" t="s">
        <v>39</v>
      </c>
      <c r="B31" s="352" t="s">
        <v>540</v>
      </c>
      <c r="C31" s="357" t="s">
        <v>541</v>
      </c>
      <c r="D31" s="352" t="s">
        <v>0</v>
      </c>
      <c r="E31" s="354">
        <v>1</v>
      </c>
      <c r="F31" s="356">
        <v>0</v>
      </c>
      <c r="G31" s="356">
        <f t="shared" si="0"/>
        <v>0</v>
      </c>
      <c r="H31" s="334"/>
    </row>
    <row r="32" spans="1:12" ht="28.5">
      <c r="A32" s="351" t="s">
        <v>44</v>
      </c>
      <c r="B32" s="352" t="s">
        <v>540</v>
      </c>
      <c r="C32" s="357" t="s">
        <v>542</v>
      </c>
      <c r="D32" s="352" t="s">
        <v>0</v>
      </c>
      <c r="E32" s="354">
        <v>1</v>
      </c>
      <c r="F32" s="356">
        <v>0</v>
      </c>
      <c r="G32" s="356">
        <f t="shared" si="0"/>
        <v>0</v>
      </c>
      <c r="H32" s="334"/>
    </row>
    <row r="33" spans="1:9" ht="28.5">
      <c r="A33" s="351" t="s">
        <v>64</v>
      </c>
      <c r="B33" s="352" t="s">
        <v>543</v>
      </c>
      <c r="C33" s="353" t="s">
        <v>544</v>
      </c>
      <c r="D33" s="352" t="s">
        <v>18</v>
      </c>
      <c r="E33" s="354">
        <v>15</v>
      </c>
      <c r="F33" s="356">
        <v>0</v>
      </c>
      <c r="G33" s="356">
        <f t="shared" si="0"/>
        <v>0</v>
      </c>
      <c r="H33" s="334"/>
    </row>
    <row r="34" spans="1:9" ht="28.5">
      <c r="A34" s="351" t="s">
        <v>66</v>
      </c>
      <c r="B34" s="352" t="s">
        <v>545</v>
      </c>
      <c r="C34" s="358" t="s">
        <v>546</v>
      </c>
      <c r="D34" s="352" t="s">
        <v>18</v>
      </c>
      <c r="E34" s="354">
        <v>119</v>
      </c>
      <c r="F34" s="356">
        <v>0</v>
      </c>
      <c r="G34" s="356">
        <f t="shared" si="0"/>
        <v>0</v>
      </c>
      <c r="H34" s="334"/>
    </row>
    <row r="35" spans="1:9" ht="28.5">
      <c r="A35" s="351" t="s">
        <v>67</v>
      </c>
      <c r="B35" s="352" t="s">
        <v>547</v>
      </c>
      <c r="C35" s="357" t="s">
        <v>77</v>
      </c>
      <c r="D35" s="352" t="s">
        <v>18</v>
      </c>
      <c r="E35" s="354">
        <v>57</v>
      </c>
      <c r="F35" s="356">
        <v>0</v>
      </c>
      <c r="G35" s="356">
        <f t="shared" si="0"/>
        <v>0</v>
      </c>
      <c r="H35" s="334"/>
    </row>
    <row r="36" spans="1:9" ht="28.5">
      <c r="A36" s="351" t="s">
        <v>68</v>
      </c>
      <c r="B36" s="352" t="s">
        <v>548</v>
      </c>
      <c r="C36" s="357" t="s">
        <v>549</v>
      </c>
      <c r="D36" s="352" t="s">
        <v>18</v>
      </c>
      <c r="E36" s="354">
        <v>119</v>
      </c>
      <c r="F36" s="356">
        <v>0</v>
      </c>
      <c r="G36" s="356">
        <f t="shared" si="0"/>
        <v>0</v>
      </c>
      <c r="H36" s="334"/>
    </row>
    <row r="37" spans="1:9" ht="28.5">
      <c r="A37" s="351" t="s">
        <v>69</v>
      </c>
      <c r="B37" s="359" t="s">
        <v>513</v>
      </c>
      <c r="C37" s="357" t="s">
        <v>550</v>
      </c>
      <c r="D37" s="352" t="s">
        <v>65</v>
      </c>
      <c r="E37" s="354">
        <v>1</v>
      </c>
      <c r="F37" s="356">
        <v>0</v>
      </c>
      <c r="G37" s="356">
        <f t="shared" si="0"/>
        <v>0</v>
      </c>
      <c r="H37" s="334"/>
    </row>
    <row r="38" spans="1:9" ht="14.25">
      <c r="A38" s="360"/>
      <c r="B38" s="361"/>
      <c r="C38" s="362"/>
      <c r="D38" s="360"/>
      <c r="E38" s="363"/>
      <c r="F38" s="364"/>
      <c r="G38" s="364"/>
      <c r="H38" s="334"/>
    </row>
    <row r="39" spans="1:9" ht="14.25">
      <c r="A39" s="360"/>
      <c r="B39" s="360"/>
      <c r="C39" s="362"/>
      <c r="D39" s="360"/>
      <c r="E39" s="363"/>
      <c r="F39" s="364"/>
      <c r="G39" s="364"/>
      <c r="H39" s="334"/>
    </row>
    <row r="40" spans="1:9" ht="8.25" customHeight="1">
      <c r="A40" s="365"/>
      <c r="B40" s="365"/>
      <c r="C40" s="366"/>
      <c r="D40" s="367"/>
      <c r="E40" s="368"/>
      <c r="H40" s="334"/>
    </row>
    <row r="41" spans="1:9" ht="6" hidden="1" customHeight="1">
      <c r="A41" s="369"/>
      <c r="B41" s="369"/>
      <c r="C41" s="370"/>
      <c r="D41" s="371"/>
      <c r="E41" s="371"/>
      <c r="H41" s="334"/>
    </row>
    <row r="42" spans="1:9" ht="15.75">
      <c r="A42" s="369"/>
      <c r="B42" s="369"/>
      <c r="C42" s="644" t="s">
        <v>22</v>
      </c>
      <c r="D42" s="645"/>
      <c r="E42" s="645"/>
      <c r="F42" s="372"/>
      <c r="G42" s="373">
        <f>G24+G9</f>
        <v>0</v>
      </c>
      <c r="H42" s="374"/>
      <c r="I42" s="375"/>
    </row>
    <row r="43" spans="1:9" ht="15.75">
      <c r="A43" s="369"/>
      <c r="B43" s="369"/>
      <c r="C43" s="644" t="s">
        <v>24</v>
      </c>
      <c r="D43" s="645"/>
      <c r="E43" s="645"/>
      <c r="F43" s="372"/>
      <c r="G43" s="373">
        <f>ROUND(0.23*G42,2)</f>
        <v>0</v>
      </c>
      <c r="H43" s="334"/>
    </row>
    <row r="44" spans="1:9" ht="15.75">
      <c r="A44" s="369"/>
      <c r="B44" s="369"/>
      <c r="C44" s="644" t="s">
        <v>23</v>
      </c>
      <c r="D44" s="645"/>
      <c r="E44" s="645"/>
      <c r="F44" s="372"/>
      <c r="G44" s="373">
        <f>G42+G43</f>
        <v>0</v>
      </c>
      <c r="H44" s="334"/>
    </row>
    <row r="45" spans="1:9" ht="15.75">
      <c r="A45" s="369"/>
      <c r="B45" s="369"/>
      <c r="C45" s="376"/>
      <c r="D45" s="377"/>
      <c r="E45" s="377"/>
      <c r="F45" s="372"/>
      <c r="G45" s="378"/>
      <c r="H45" s="334"/>
    </row>
    <row r="46" spans="1:9" ht="15.75">
      <c r="A46" s="379"/>
      <c r="B46" s="379"/>
      <c r="C46" s="380"/>
      <c r="D46" s="381"/>
      <c r="E46" s="382"/>
      <c r="F46" s="383"/>
      <c r="G46" s="384"/>
      <c r="H46" s="334"/>
    </row>
    <row r="47" spans="1:9" ht="15.75">
      <c r="A47" s="379"/>
      <c r="B47" s="379"/>
      <c r="C47" s="380"/>
      <c r="D47" s="381"/>
      <c r="E47" s="382"/>
      <c r="F47" s="383"/>
      <c r="G47" s="384"/>
      <c r="H47" s="334"/>
    </row>
    <row r="48" spans="1:9" ht="15.75">
      <c r="A48" s="379"/>
      <c r="B48" s="379"/>
      <c r="C48" s="380"/>
      <c r="D48" s="381"/>
      <c r="E48" s="382"/>
      <c r="F48" s="385"/>
      <c r="G48" s="384"/>
      <c r="H48" s="334"/>
    </row>
    <row r="49" spans="1:8" ht="15.75">
      <c r="A49" s="369"/>
      <c r="B49" s="369"/>
      <c r="C49" s="370"/>
      <c r="D49" s="386"/>
      <c r="E49" s="387"/>
      <c r="H49" s="334"/>
    </row>
    <row r="50" spans="1:8" ht="15.75">
      <c r="A50" s="388"/>
      <c r="B50" s="388"/>
      <c r="C50" s="389"/>
      <c r="D50" s="390"/>
      <c r="E50" s="391"/>
    </row>
    <row r="51" spans="1:8" ht="15.75">
      <c r="A51" s="388"/>
      <c r="B51" s="388"/>
      <c r="C51" s="392"/>
      <c r="D51" s="393" t="s">
        <v>551</v>
      </c>
      <c r="E51" s="394"/>
      <c r="F51" s="395"/>
      <c r="G51" s="395"/>
    </row>
    <row r="52" spans="1:8" ht="15.75">
      <c r="A52" s="388"/>
      <c r="B52" s="388"/>
      <c r="C52" s="392"/>
      <c r="D52" s="393" t="s">
        <v>52</v>
      </c>
      <c r="E52" s="394"/>
      <c r="F52" s="306"/>
      <c r="G52" s="306"/>
    </row>
    <row r="53" spans="1:8" ht="15.75">
      <c r="A53" s="388"/>
      <c r="B53" s="388"/>
      <c r="C53" s="392"/>
      <c r="D53" s="393"/>
      <c r="E53" s="394"/>
      <c r="F53" s="306"/>
      <c r="G53" s="306"/>
    </row>
    <row r="54" spans="1:8" ht="15.75">
      <c r="A54" s="388"/>
      <c r="B54" s="388"/>
      <c r="C54" s="392"/>
      <c r="D54" s="393"/>
      <c r="E54" s="394"/>
      <c r="F54" s="306"/>
      <c r="G54" s="306"/>
    </row>
    <row r="55" spans="1:8" ht="15.75">
      <c r="A55" s="388"/>
      <c r="B55" s="388"/>
      <c r="C55" s="392"/>
      <c r="D55" s="393"/>
      <c r="E55" s="394"/>
      <c r="F55" s="306"/>
      <c r="G55" s="306"/>
    </row>
    <row r="56" spans="1:8" ht="15.75">
      <c r="A56" s="388"/>
      <c r="B56" s="388"/>
      <c r="C56" s="392"/>
      <c r="D56" s="393"/>
      <c r="E56" s="394"/>
      <c r="F56" s="306"/>
      <c r="G56" s="306"/>
    </row>
    <row r="57" spans="1:8" ht="15.75">
      <c r="A57" s="388"/>
      <c r="B57" s="388"/>
      <c r="C57" s="392"/>
      <c r="D57" s="393"/>
      <c r="E57" s="394"/>
      <c r="F57" s="306"/>
      <c r="G57" s="306"/>
    </row>
    <row r="58" spans="1:8" ht="15.75">
      <c r="A58" s="388"/>
      <c r="B58" s="388"/>
      <c r="C58" s="392"/>
      <c r="D58" s="393"/>
      <c r="E58" s="394"/>
      <c r="F58" s="306"/>
      <c r="G58" s="306"/>
    </row>
    <row r="59" spans="1:8" ht="15.75">
      <c r="A59" s="388"/>
      <c r="B59" s="388"/>
      <c r="C59" s="392"/>
      <c r="D59" s="393"/>
      <c r="E59" s="394"/>
      <c r="F59" s="306"/>
      <c r="G59" s="306"/>
    </row>
    <row r="60" spans="1:8" ht="15.75">
      <c r="A60" s="388"/>
      <c r="B60" s="388"/>
      <c r="C60" s="392"/>
      <c r="D60" s="393" t="s">
        <v>242</v>
      </c>
      <c r="E60" s="394"/>
      <c r="F60" s="306"/>
      <c r="G60" s="306"/>
    </row>
    <row r="61" spans="1:8" ht="14.25" customHeight="1">
      <c r="A61" s="388"/>
      <c r="B61" s="388"/>
      <c r="C61" s="392"/>
      <c r="D61" s="393" t="s">
        <v>53</v>
      </c>
      <c r="E61" s="394"/>
      <c r="F61" s="306"/>
      <c r="G61" s="306"/>
    </row>
    <row r="62" spans="1:8" ht="15.75">
      <c r="A62" s="388"/>
      <c r="B62" s="388"/>
      <c r="F62" s="306"/>
      <c r="G62" s="306"/>
    </row>
    <row r="63" spans="1:8" ht="15.75">
      <c r="A63" s="388"/>
      <c r="B63" s="388"/>
      <c r="C63" s="389"/>
      <c r="D63" s="646"/>
      <c r="E63" s="647"/>
      <c r="F63" s="647"/>
      <c r="G63" s="647"/>
    </row>
    <row r="64" spans="1:8" ht="15.75">
      <c r="A64" s="388"/>
      <c r="B64" s="388"/>
      <c r="C64" s="400"/>
      <c r="D64" s="390"/>
      <c r="E64" s="391"/>
    </row>
    <row r="65" spans="1:9" ht="15.75">
      <c r="A65" s="388"/>
      <c r="B65" s="388"/>
      <c r="C65" s="389"/>
      <c r="D65" s="390"/>
      <c r="E65" s="391"/>
    </row>
    <row r="66" spans="1:9" ht="15.75">
      <c r="A66" s="388"/>
      <c r="B66" s="388"/>
      <c r="C66" s="389"/>
      <c r="D66" s="390"/>
      <c r="E66" s="391"/>
    </row>
    <row r="67" spans="1:9" ht="15.75">
      <c r="A67" s="388"/>
      <c r="B67" s="388"/>
      <c r="C67" s="389"/>
      <c r="D67" s="390"/>
      <c r="E67" s="391"/>
    </row>
    <row r="68" spans="1:9" ht="15.75">
      <c r="A68" s="388"/>
      <c r="B68" s="388"/>
      <c r="C68" s="389"/>
      <c r="D68" s="390"/>
      <c r="E68" s="391"/>
    </row>
    <row r="69" spans="1:9" ht="15.75">
      <c r="A69" s="388"/>
      <c r="B69" s="388"/>
      <c r="C69" s="389"/>
      <c r="D69" s="390"/>
      <c r="E69" s="391"/>
    </row>
    <row r="70" spans="1:9" ht="15.75">
      <c r="A70" s="388"/>
      <c r="B70" s="388"/>
      <c r="C70" s="389"/>
      <c r="D70" s="390"/>
      <c r="E70" s="391"/>
    </row>
    <row r="71" spans="1:9" ht="15.75">
      <c r="A71" s="388"/>
      <c r="B71" s="388"/>
      <c r="C71" s="389"/>
      <c r="D71" s="390"/>
      <c r="E71" s="391"/>
    </row>
    <row r="72" spans="1:9" ht="15.75">
      <c r="A72" s="388"/>
      <c r="B72" s="388"/>
      <c r="C72" s="389"/>
      <c r="D72" s="390"/>
      <c r="E72" s="391"/>
    </row>
    <row r="73" spans="1:9" ht="15.75">
      <c r="A73" s="388"/>
      <c r="B73" s="388"/>
      <c r="C73" s="648"/>
      <c r="D73" s="648"/>
      <c r="E73" s="648"/>
      <c r="F73" s="648"/>
      <c r="G73" s="648"/>
      <c r="H73" s="648"/>
      <c r="I73" s="648"/>
    </row>
    <row r="74" spans="1:9" ht="15.75">
      <c r="A74" s="388"/>
      <c r="B74" s="388"/>
      <c r="C74" s="401"/>
      <c r="D74" s="401"/>
      <c r="E74" s="401"/>
      <c r="F74" s="401"/>
      <c r="G74" s="401"/>
      <c r="H74" s="401"/>
      <c r="I74" s="401"/>
    </row>
    <row r="75" spans="1:9" ht="18">
      <c r="A75" s="388"/>
      <c r="B75" s="388"/>
      <c r="C75" s="641"/>
      <c r="D75" s="641"/>
      <c r="E75" s="641"/>
      <c r="F75" s="641"/>
      <c r="G75" s="641"/>
      <c r="H75" s="641"/>
      <c r="I75" s="641"/>
    </row>
    <row r="76" spans="1:9" ht="15.75">
      <c r="A76" s="388"/>
      <c r="B76" s="388"/>
      <c r="C76" s="389"/>
      <c r="D76" s="390"/>
      <c r="E76" s="391"/>
    </row>
    <row r="77" spans="1:9" ht="15.75">
      <c r="A77" s="388"/>
      <c r="B77" s="388"/>
      <c r="C77" s="389"/>
      <c r="D77" s="390"/>
      <c r="E77" s="391"/>
    </row>
    <row r="78" spans="1:9" ht="15.75">
      <c r="A78" s="388"/>
      <c r="B78" s="388"/>
      <c r="C78" s="389"/>
      <c r="D78" s="390"/>
      <c r="E78" s="391"/>
    </row>
    <row r="79" spans="1:9" ht="15.75">
      <c r="A79" s="388"/>
      <c r="B79" s="388"/>
      <c r="C79" s="389"/>
      <c r="D79" s="390"/>
      <c r="E79" s="391"/>
    </row>
    <row r="80" spans="1:9" ht="15.75">
      <c r="A80" s="388"/>
      <c r="B80" s="388"/>
      <c r="C80" s="389"/>
      <c r="D80" s="390"/>
      <c r="E80" s="391"/>
    </row>
    <row r="81" spans="1:5" ht="15.75">
      <c r="A81" s="388"/>
      <c r="B81" s="388"/>
      <c r="C81" s="389"/>
      <c r="D81" s="390"/>
      <c r="E81" s="391"/>
    </row>
    <row r="82" spans="1:5" ht="15.75">
      <c r="A82" s="388"/>
      <c r="B82" s="388"/>
      <c r="C82" s="389"/>
      <c r="D82" s="390"/>
      <c r="E82" s="391"/>
    </row>
    <row r="83" spans="1:5" ht="15.75">
      <c r="A83" s="388"/>
      <c r="B83" s="388"/>
      <c r="C83" s="389"/>
      <c r="D83" s="390"/>
      <c r="E83" s="391"/>
    </row>
    <row r="84" spans="1:5" ht="15.75">
      <c r="A84" s="388"/>
      <c r="B84" s="388"/>
      <c r="C84" s="389"/>
      <c r="D84" s="390"/>
      <c r="E84" s="391"/>
    </row>
    <row r="85" spans="1:5" ht="15.75">
      <c r="A85" s="388"/>
      <c r="B85" s="388"/>
      <c r="C85" s="389"/>
      <c r="D85" s="390"/>
      <c r="E85" s="391"/>
    </row>
    <row r="86" spans="1:5" ht="15.75">
      <c r="A86" s="388"/>
      <c r="B86" s="388"/>
      <c r="C86" s="389"/>
      <c r="D86" s="390"/>
      <c r="E86" s="391"/>
    </row>
    <row r="87" spans="1:5" ht="15.75">
      <c r="A87" s="388"/>
      <c r="B87" s="388"/>
      <c r="C87" s="389"/>
      <c r="D87" s="390"/>
      <c r="E87" s="391"/>
    </row>
    <row r="88" spans="1:5" ht="15.75">
      <c r="A88" s="388"/>
      <c r="B88" s="388"/>
      <c r="D88" s="390"/>
      <c r="E88" s="391"/>
    </row>
    <row r="89" spans="1:5" ht="15.75">
      <c r="A89" s="388"/>
      <c r="B89" s="388"/>
      <c r="C89" s="402"/>
      <c r="D89" s="390"/>
      <c r="E89" s="391"/>
    </row>
    <row r="90" spans="1:5" ht="15.75">
      <c r="A90" s="388"/>
      <c r="B90" s="388"/>
      <c r="C90" s="403"/>
      <c r="D90" s="390"/>
      <c r="E90" s="391"/>
    </row>
    <row r="91" spans="1:5" ht="15.75">
      <c r="A91" s="388"/>
      <c r="B91" s="388"/>
      <c r="C91" s="389"/>
      <c r="D91" s="390"/>
      <c r="E91" s="391"/>
    </row>
    <row r="92" spans="1:5" ht="15.75">
      <c r="A92" s="388"/>
      <c r="B92" s="388"/>
      <c r="C92" s="404"/>
      <c r="D92" s="390"/>
      <c r="E92" s="391"/>
    </row>
    <row r="93" spans="1:5" ht="15.75">
      <c r="A93" s="388"/>
      <c r="B93" s="388"/>
      <c r="C93" s="404"/>
      <c r="D93" s="390"/>
      <c r="E93" s="391"/>
    </row>
    <row r="94" spans="1:5" ht="15.75">
      <c r="A94" s="388"/>
      <c r="B94" s="388"/>
      <c r="C94" s="404"/>
      <c r="D94" s="390"/>
      <c r="E94" s="391"/>
    </row>
    <row r="95" spans="1:5" ht="15.75">
      <c r="A95" s="388"/>
      <c r="B95" s="388"/>
      <c r="C95" s="389"/>
      <c r="D95" s="390"/>
      <c r="E95" s="391"/>
    </row>
    <row r="96" spans="1:5" ht="15.75">
      <c r="A96" s="388"/>
      <c r="B96" s="388"/>
      <c r="C96" s="404"/>
      <c r="D96" s="390"/>
      <c r="E96" s="391"/>
    </row>
    <row r="97" spans="1:5" ht="15.75">
      <c r="A97" s="388"/>
      <c r="B97" s="388"/>
      <c r="C97" s="389"/>
      <c r="D97" s="390"/>
      <c r="E97" s="391"/>
    </row>
    <row r="98" spans="1:5" ht="15.75">
      <c r="A98" s="388"/>
      <c r="B98" s="388"/>
      <c r="C98" s="404"/>
      <c r="D98" s="390"/>
      <c r="E98" s="391"/>
    </row>
    <row r="99" spans="1:5" ht="15.75">
      <c r="A99" s="388"/>
      <c r="B99" s="388"/>
      <c r="C99" s="404"/>
      <c r="D99" s="390"/>
      <c r="E99" s="391"/>
    </row>
    <row r="100" spans="1:5" ht="15.75">
      <c r="A100" s="388"/>
      <c r="B100" s="388"/>
      <c r="C100" s="404"/>
      <c r="D100" s="390"/>
      <c r="E100" s="391"/>
    </row>
    <row r="101" spans="1:5" ht="15.75">
      <c r="A101" s="388"/>
      <c r="B101" s="388"/>
      <c r="C101" s="404"/>
      <c r="D101" s="390"/>
      <c r="E101" s="391"/>
    </row>
    <row r="102" spans="1:5" ht="15.75">
      <c r="A102" s="388"/>
      <c r="B102" s="388"/>
      <c r="C102" s="389"/>
      <c r="D102" s="390"/>
      <c r="E102" s="391"/>
    </row>
    <row r="103" spans="1:5" ht="15.75">
      <c r="A103" s="388"/>
      <c r="B103" s="388"/>
      <c r="C103" s="389"/>
      <c r="D103" s="390"/>
      <c r="E103" s="391"/>
    </row>
    <row r="104" spans="1:5" ht="15.75">
      <c r="A104" s="388"/>
      <c r="B104" s="388"/>
      <c r="C104" s="389"/>
      <c r="D104" s="390"/>
      <c r="E104" s="391"/>
    </row>
    <row r="105" spans="1:5" ht="15.75">
      <c r="A105" s="388"/>
      <c r="B105" s="388"/>
      <c r="C105" s="389"/>
      <c r="D105" s="390"/>
      <c r="E105" s="391"/>
    </row>
    <row r="106" spans="1:5" ht="15.75">
      <c r="A106" s="388"/>
      <c r="B106" s="388"/>
      <c r="C106" s="389"/>
      <c r="D106" s="390"/>
      <c r="E106" s="391"/>
    </row>
    <row r="107" spans="1:5" ht="15.75">
      <c r="A107" s="388"/>
      <c r="B107" s="388"/>
      <c r="C107" s="404"/>
      <c r="D107" s="390"/>
      <c r="E107" s="391"/>
    </row>
    <row r="108" spans="1:5" ht="15.75">
      <c r="A108" s="388"/>
      <c r="B108" s="388"/>
      <c r="C108" s="389"/>
      <c r="D108" s="390"/>
      <c r="E108" s="391"/>
    </row>
    <row r="109" spans="1:5" ht="15.75">
      <c r="A109" s="388"/>
      <c r="B109" s="388"/>
      <c r="C109" s="404"/>
      <c r="D109" s="390"/>
      <c r="E109" s="391"/>
    </row>
    <row r="110" spans="1:5" ht="15.75">
      <c r="A110" s="388"/>
      <c r="B110" s="388"/>
      <c r="C110" s="389"/>
      <c r="D110" s="390"/>
      <c r="E110" s="391"/>
    </row>
    <row r="111" spans="1:5" ht="15.75">
      <c r="A111" s="388"/>
      <c r="B111" s="388"/>
      <c r="C111" s="389"/>
      <c r="D111" s="390"/>
      <c r="E111" s="391"/>
    </row>
    <row r="112" spans="1:5" ht="15.75">
      <c r="A112" s="388"/>
      <c r="B112" s="388"/>
      <c r="C112" s="389"/>
      <c r="D112" s="390"/>
      <c r="E112" s="391"/>
    </row>
    <row r="113" spans="1:5" ht="15.75">
      <c r="A113" s="388"/>
      <c r="B113" s="388"/>
      <c r="C113" s="389"/>
      <c r="D113" s="390"/>
      <c r="E113" s="391"/>
    </row>
    <row r="114" spans="1:5" ht="15.75">
      <c r="A114" s="388"/>
      <c r="B114" s="388"/>
      <c r="C114" s="389"/>
      <c r="D114" s="390"/>
      <c r="E114" s="391"/>
    </row>
    <row r="115" spans="1:5" ht="15.75">
      <c r="A115" s="388"/>
      <c r="B115" s="388"/>
      <c r="C115" s="389"/>
      <c r="D115" s="390"/>
      <c r="E115" s="391"/>
    </row>
    <row r="116" spans="1:5" ht="15.75">
      <c r="A116" s="388"/>
      <c r="B116" s="388"/>
      <c r="C116" s="389"/>
      <c r="D116" s="390"/>
      <c r="E116" s="391"/>
    </row>
    <row r="117" spans="1:5" ht="15.75">
      <c r="A117" s="388"/>
      <c r="B117" s="388"/>
      <c r="C117" s="404"/>
      <c r="D117" s="390"/>
      <c r="E117" s="391"/>
    </row>
    <row r="118" spans="1:5" ht="15.75">
      <c r="A118" s="388"/>
      <c r="B118" s="388"/>
      <c r="C118" s="404"/>
      <c r="D118" s="390"/>
      <c r="E118" s="391"/>
    </row>
    <row r="119" spans="1:5" ht="15.75">
      <c r="A119" s="388"/>
      <c r="B119" s="388"/>
      <c r="C119" s="404"/>
      <c r="D119" s="390"/>
      <c r="E119" s="391"/>
    </row>
    <row r="120" spans="1:5" ht="15.75">
      <c r="A120" s="388"/>
      <c r="B120" s="388"/>
      <c r="C120" s="404"/>
      <c r="D120" s="390"/>
      <c r="E120" s="391"/>
    </row>
    <row r="121" spans="1:5" ht="15.75">
      <c r="A121" s="388"/>
      <c r="B121" s="388"/>
      <c r="C121" s="404"/>
      <c r="D121" s="390"/>
      <c r="E121" s="391"/>
    </row>
    <row r="122" spans="1:5" ht="15.75">
      <c r="A122" s="388"/>
      <c r="B122" s="388"/>
      <c r="C122" s="389"/>
      <c r="D122" s="390"/>
      <c r="E122" s="391"/>
    </row>
    <row r="123" spans="1:5" ht="15.75">
      <c r="A123" s="388"/>
      <c r="B123" s="388"/>
      <c r="C123" s="389"/>
      <c r="D123" s="390"/>
      <c r="E123" s="391"/>
    </row>
    <row r="124" spans="1:5" ht="15.75">
      <c r="A124" s="388"/>
      <c r="B124" s="388"/>
      <c r="C124" s="389"/>
      <c r="D124" s="390"/>
      <c r="E124" s="391"/>
    </row>
    <row r="125" spans="1:5" ht="15.75">
      <c r="A125" s="388"/>
      <c r="B125" s="388"/>
      <c r="C125" s="389"/>
      <c r="D125" s="390"/>
      <c r="E125" s="391"/>
    </row>
    <row r="126" spans="1:5" ht="15.75">
      <c r="A126" s="388"/>
      <c r="B126" s="388"/>
      <c r="C126" s="389"/>
      <c r="D126" s="390"/>
      <c r="E126" s="391"/>
    </row>
    <row r="127" spans="1:5" ht="15.75">
      <c r="A127" s="388"/>
      <c r="B127" s="388"/>
      <c r="C127" s="389"/>
      <c r="D127" s="390"/>
      <c r="E127" s="391"/>
    </row>
    <row r="128" spans="1:5" ht="15.75">
      <c r="A128" s="388"/>
      <c r="B128" s="388"/>
      <c r="C128" s="389"/>
      <c r="D128" s="390"/>
      <c r="E128" s="391"/>
    </row>
    <row r="129" spans="1:5" ht="15.75">
      <c r="A129" s="388"/>
      <c r="B129" s="388"/>
      <c r="C129" s="389"/>
      <c r="D129" s="390"/>
      <c r="E129" s="391"/>
    </row>
    <row r="130" spans="1:5" ht="15.75">
      <c r="A130" s="388"/>
      <c r="B130" s="388"/>
      <c r="C130" s="389"/>
      <c r="D130" s="390"/>
      <c r="E130" s="391"/>
    </row>
    <row r="131" spans="1:5" ht="15.75">
      <c r="A131" s="388"/>
      <c r="B131" s="388"/>
      <c r="C131" s="389"/>
      <c r="D131" s="405"/>
      <c r="E131" s="406"/>
    </row>
    <row r="132" spans="1:5" ht="15.75">
      <c r="A132" s="388"/>
      <c r="B132" s="388"/>
      <c r="C132" s="389"/>
      <c r="D132" s="390"/>
      <c r="E132" s="391"/>
    </row>
    <row r="133" spans="1:5" ht="15.75">
      <c r="A133" s="388"/>
      <c r="B133" s="388"/>
      <c r="C133" s="407"/>
      <c r="D133" s="390"/>
      <c r="E133" s="391"/>
    </row>
    <row r="134" spans="1:5" ht="15.75">
      <c r="A134" s="388"/>
      <c r="B134" s="388"/>
      <c r="C134" s="389"/>
      <c r="D134" s="405"/>
      <c r="E134" s="406"/>
    </row>
    <row r="135" spans="1:5" ht="15.75">
      <c r="A135" s="388"/>
      <c r="B135" s="388"/>
      <c r="C135" s="389"/>
      <c r="D135" s="405"/>
      <c r="E135" s="406"/>
    </row>
    <row r="136" spans="1:5" ht="15.75">
      <c r="A136" s="388"/>
      <c r="B136" s="388"/>
      <c r="C136" s="389"/>
      <c r="D136" s="390"/>
      <c r="E136" s="391"/>
    </row>
    <row r="137" spans="1:5" ht="15.75">
      <c r="A137" s="388"/>
      <c r="B137" s="388"/>
      <c r="C137" s="407"/>
      <c r="D137" s="405"/>
      <c r="E137" s="406"/>
    </row>
    <row r="138" spans="1:5" ht="15.75">
      <c r="A138" s="388"/>
      <c r="B138" s="388"/>
      <c r="C138" s="389"/>
      <c r="D138" s="405"/>
      <c r="E138" s="406"/>
    </row>
    <row r="139" spans="1:5" ht="15.75">
      <c r="A139" s="388"/>
      <c r="B139" s="388"/>
      <c r="C139" s="389"/>
      <c r="D139" s="390"/>
      <c r="E139" s="391"/>
    </row>
    <row r="140" spans="1:5" ht="15">
      <c r="A140" s="408"/>
      <c r="B140" s="408"/>
      <c r="C140" s="407"/>
      <c r="D140" s="405"/>
      <c r="E140" s="406"/>
    </row>
    <row r="141" spans="1:5" ht="15.75">
      <c r="A141" s="388"/>
      <c r="B141" s="388"/>
      <c r="C141" s="389"/>
      <c r="D141" s="405"/>
      <c r="E141" s="406"/>
    </row>
    <row r="142" spans="1:5" ht="14.25" customHeight="1">
      <c r="A142" s="388"/>
      <c r="B142" s="388"/>
      <c r="C142" s="389"/>
      <c r="D142" s="408"/>
      <c r="E142" s="409"/>
    </row>
    <row r="143" spans="1:5" ht="15.75">
      <c r="A143" s="388"/>
      <c r="B143" s="388"/>
      <c r="C143" s="407"/>
      <c r="D143" s="390"/>
      <c r="E143" s="391"/>
    </row>
    <row r="144" spans="1:5" ht="15.75">
      <c r="A144" s="388"/>
      <c r="B144" s="388"/>
      <c r="C144" s="410"/>
      <c r="D144" s="390"/>
      <c r="E144" s="391"/>
    </row>
    <row r="145" spans="1:5" ht="15.75">
      <c r="A145" s="388"/>
      <c r="B145" s="388"/>
      <c r="C145" s="389"/>
      <c r="D145" s="390"/>
      <c r="E145" s="391"/>
    </row>
    <row r="146" spans="1:5" ht="15.75">
      <c r="A146" s="388"/>
      <c r="B146" s="388"/>
      <c r="C146" s="404"/>
      <c r="D146" s="390"/>
      <c r="E146" s="391"/>
    </row>
    <row r="147" spans="1:5" ht="15.75">
      <c r="A147" s="388"/>
      <c r="B147" s="388"/>
      <c r="C147" s="404"/>
      <c r="D147" s="390"/>
      <c r="E147" s="391"/>
    </row>
    <row r="148" spans="1:5" ht="15.75">
      <c r="A148" s="388"/>
      <c r="B148" s="388"/>
      <c r="C148" s="410"/>
      <c r="D148" s="390"/>
      <c r="E148" s="391"/>
    </row>
    <row r="149" spans="1:5" ht="15.75">
      <c r="A149" s="388"/>
      <c r="B149" s="388"/>
      <c r="C149" s="389"/>
      <c r="D149" s="390"/>
      <c r="E149" s="391"/>
    </row>
    <row r="150" spans="1:5" ht="15.75">
      <c r="A150" s="388"/>
      <c r="B150" s="388"/>
      <c r="C150" s="404"/>
      <c r="D150" s="390"/>
      <c r="E150" s="391"/>
    </row>
    <row r="151" spans="1:5" ht="15">
      <c r="A151" s="408"/>
      <c r="B151" s="408"/>
      <c r="C151" s="389"/>
      <c r="D151" s="390"/>
      <c r="E151" s="391"/>
    </row>
    <row r="152" spans="1:5" ht="15.75">
      <c r="A152" s="388"/>
      <c r="B152" s="388"/>
      <c r="C152" s="389"/>
      <c r="D152" s="390"/>
      <c r="E152" s="391"/>
    </row>
    <row r="153" spans="1:5" ht="15.75">
      <c r="A153" s="388"/>
      <c r="B153" s="388"/>
      <c r="C153" s="389"/>
      <c r="D153" s="390"/>
      <c r="E153" s="391"/>
    </row>
    <row r="154" spans="1:5" ht="15">
      <c r="A154" s="411"/>
      <c r="B154" s="411"/>
      <c r="C154" s="412"/>
      <c r="D154" s="390"/>
      <c r="E154" s="391"/>
    </row>
    <row r="155" spans="1:5" ht="15">
      <c r="A155" s="411"/>
      <c r="B155" s="411"/>
      <c r="C155" s="407"/>
      <c r="D155" s="390"/>
      <c r="E155" s="391"/>
    </row>
    <row r="156" spans="1:5" ht="15">
      <c r="A156" s="411"/>
      <c r="B156" s="411"/>
      <c r="C156" s="389"/>
      <c r="D156" s="390"/>
      <c r="E156" s="391"/>
    </row>
    <row r="157" spans="1:5" ht="15">
      <c r="A157" s="411"/>
      <c r="B157" s="411"/>
      <c r="C157" s="389"/>
      <c r="D157" s="390"/>
      <c r="E157" s="391"/>
    </row>
    <row r="158" spans="1:5" ht="15.75">
      <c r="A158" s="388"/>
      <c r="B158" s="388"/>
      <c r="C158" s="404"/>
      <c r="D158" s="390"/>
      <c r="E158" s="391"/>
    </row>
    <row r="159" spans="1:5" ht="15.75">
      <c r="A159" s="388"/>
      <c r="B159" s="388"/>
      <c r="C159" s="404"/>
      <c r="D159" s="390"/>
      <c r="E159" s="391"/>
    </row>
    <row r="160" spans="1:5" ht="15.75">
      <c r="A160" s="388"/>
      <c r="B160" s="388"/>
      <c r="C160" s="404"/>
      <c r="D160" s="390"/>
      <c r="E160" s="391"/>
    </row>
    <row r="161" spans="1:5" ht="15.75">
      <c r="A161" s="388"/>
      <c r="B161" s="388"/>
      <c r="C161" s="389"/>
      <c r="D161" s="390"/>
      <c r="E161" s="391"/>
    </row>
    <row r="162" spans="1:5" ht="15.75">
      <c r="A162" s="388"/>
      <c r="B162" s="388"/>
      <c r="C162" s="389"/>
      <c r="D162" s="390"/>
      <c r="E162" s="391"/>
    </row>
    <row r="163" spans="1:5" ht="15.75">
      <c r="A163" s="388"/>
      <c r="B163" s="388"/>
      <c r="C163" s="389"/>
      <c r="D163" s="390"/>
      <c r="E163" s="391"/>
    </row>
    <row r="164" spans="1:5" ht="15.75">
      <c r="A164" s="388"/>
      <c r="B164" s="388"/>
      <c r="C164" s="389"/>
      <c r="D164" s="390"/>
      <c r="E164" s="391"/>
    </row>
    <row r="165" spans="1:5" ht="15.75">
      <c r="A165" s="388"/>
      <c r="B165" s="388"/>
      <c r="C165" s="389"/>
      <c r="D165" s="390"/>
      <c r="E165" s="391"/>
    </row>
    <row r="166" spans="1:5" ht="15.75">
      <c r="A166" s="388"/>
      <c r="B166" s="388"/>
      <c r="C166" s="389"/>
      <c r="D166" s="390"/>
      <c r="E166" s="391"/>
    </row>
    <row r="167" spans="1:5" ht="15.75">
      <c r="A167" s="388"/>
      <c r="B167" s="388"/>
      <c r="C167" s="407"/>
      <c r="D167" s="390"/>
      <c r="E167" s="391"/>
    </row>
    <row r="168" spans="1:5" ht="15.75">
      <c r="A168" s="388"/>
      <c r="B168" s="388"/>
      <c r="C168" s="389"/>
      <c r="D168" s="390"/>
      <c r="E168" s="391"/>
    </row>
    <row r="169" spans="1:5" ht="15.75">
      <c r="A169" s="388"/>
      <c r="B169" s="388"/>
      <c r="C169" s="404"/>
      <c r="D169" s="390"/>
      <c r="E169" s="391"/>
    </row>
    <row r="170" spans="1:5" ht="15.75">
      <c r="A170" s="388"/>
      <c r="B170" s="388"/>
      <c r="C170" s="404"/>
      <c r="D170" s="390"/>
      <c r="E170" s="391"/>
    </row>
    <row r="171" spans="1:5" ht="15.75">
      <c r="A171" s="388"/>
      <c r="B171" s="388"/>
      <c r="C171" s="389"/>
      <c r="D171" s="390"/>
      <c r="E171" s="391"/>
    </row>
    <row r="172" spans="1:5" ht="15.75">
      <c r="A172" s="388"/>
      <c r="B172" s="388"/>
      <c r="C172" s="404"/>
      <c r="D172" s="390"/>
      <c r="E172" s="391"/>
    </row>
    <row r="173" spans="1:5" ht="15.75">
      <c r="A173" s="388"/>
      <c r="B173" s="388"/>
      <c r="C173" s="404"/>
      <c r="D173" s="390"/>
      <c r="E173" s="391"/>
    </row>
    <row r="174" spans="1:5" ht="15.75">
      <c r="A174" s="388"/>
      <c r="B174" s="388"/>
      <c r="C174" s="407"/>
      <c r="D174" s="390"/>
      <c r="E174" s="391"/>
    </row>
    <row r="175" spans="1:5" ht="15.75">
      <c r="A175" s="388"/>
      <c r="B175" s="388"/>
      <c r="C175" s="389"/>
      <c r="D175" s="390"/>
      <c r="E175" s="391"/>
    </row>
    <row r="176" spans="1:5" ht="15.75">
      <c r="A176" s="388"/>
      <c r="B176" s="388"/>
      <c r="C176" s="404"/>
      <c r="D176" s="390"/>
      <c r="E176" s="391"/>
    </row>
    <row r="177" spans="1:5" ht="15.75">
      <c r="A177" s="388"/>
      <c r="B177" s="388"/>
      <c r="C177" s="404"/>
      <c r="D177" s="390"/>
      <c r="E177" s="391"/>
    </row>
    <row r="178" spans="1:5" ht="15.75">
      <c r="A178" s="388"/>
      <c r="B178" s="388"/>
      <c r="C178" s="404"/>
      <c r="D178" s="390"/>
      <c r="E178" s="391"/>
    </row>
    <row r="179" spans="1:5" ht="15.75">
      <c r="A179" s="388"/>
      <c r="B179" s="388"/>
      <c r="C179" s="389"/>
      <c r="D179" s="390"/>
      <c r="E179" s="391"/>
    </row>
    <row r="180" spans="1:5" ht="15.75">
      <c r="A180" s="388"/>
      <c r="B180" s="388"/>
      <c r="C180" s="404"/>
      <c r="D180" s="390"/>
      <c r="E180" s="391"/>
    </row>
    <row r="181" spans="1:5" ht="15.75">
      <c r="A181" s="388"/>
      <c r="B181" s="388"/>
      <c r="C181" s="404"/>
      <c r="D181" s="390"/>
      <c r="E181" s="391"/>
    </row>
    <row r="182" spans="1:5" ht="15.75">
      <c r="A182" s="388"/>
      <c r="B182" s="388"/>
      <c r="C182" s="407"/>
      <c r="D182" s="390"/>
      <c r="E182" s="391"/>
    </row>
    <row r="183" spans="1:5" ht="15.75">
      <c r="A183" s="388"/>
      <c r="B183" s="388"/>
      <c r="C183" s="389"/>
      <c r="D183" s="390"/>
      <c r="E183" s="391"/>
    </row>
    <row r="184" spans="1:5" ht="15.75">
      <c r="A184" s="388"/>
      <c r="B184" s="388"/>
      <c r="C184" s="407"/>
      <c r="D184" s="390"/>
      <c r="E184" s="391"/>
    </row>
    <row r="185" spans="1:5" ht="15.75">
      <c r="A185" s="388"/>
      <c r="B185" s="388"/>
      <c r="C185" s="389"/>
      <c r="D185" s="390"/>
      <c r="E185" s="391"/>
    </row>
    <row r="186" spans="1:5" ht="15.75">
      <c r="A186" s="388"/>
      <c r="B186" s="388"/>
      <c r="C186" s="407"/>
      <c r="D186" s="390"/>
      <c r="E186" s="391"/>
    </row>
    <row r="187" spans="1:5" ht="15.75">
      <c r="A187" s="388"/>
      <c r="B187" s="388"/>
      <c r="C187" s="389"/>
      <c r="D187" s="390"/>
      <c r="E187" s="391"/>
    </row>
    <row r="188" spans="1:5" ht="15.75">
      <c r="A188" s="388"/>
      <c r="B188" s="388"/>
      <c r="C188" s="389"/>
      <c r="D188" s="390"/>
      <c r="E188" s="391"/>
    </row>
    <row r="189" spans="1:5" ht="15.75">
      <c r="A189" s="388"/>
      <c r="B189" s="388"/>
      <c r="C189" s="407"/>
      <c r="D189" s="390"/>
      <c r="E189" s="391"/>
    </row>
    <row r="190" spans="1:5" ht="15">
      <c r="A190" s="413"/>
      <c r="B190" s="413"/>
      <c r="C190" s="389"/>
      <c r="D190" s="390"/>
      <c r="E190" s="391"/>
    </row>
    <row r="191" spans="1:5" ht="15.75">
      <c r="A191" s="388"/>
      <c r="B191" s="388"/>
      <c r="C191" s="407"/>
      <c r="D191" s="390"/>
      <c r="E191" s="391"/>
    </row>
    <row r="192" spans="1:5" ht="15.75">
      <c r="A192" s="388"/>
      <c r="B192" s="388"/>
      <c r="C192" s="389"/>
      <c r="D192" s="390"/>
      <c r="E192" s="391"/>
    </row>
    <row r="193" spans="1:5" ht="15.75">
      <c r="A193" s="388"/>
      <c r="B193" s="388"/>
      <c r="C193" s="407"/>
      <c r="D193" s="390"/>
      <c r="E193" s="391"/>
    </row>
    <row r="194" spans="1:5" ht="15.75">
      <c r="A194" s="388"/>
      <c r="B194" s="388"/>
      <c r="C194" s="407"/>
      <c r="D194" s="390"/>
      <c r="E194" s="391"/>
    </row>
    <row r="195" spans="1:5" ht="15.75">
      <c r="A195" s="388"/>
      <c r="B195" s="388"/>
      <c r="C195" s="389"/>
      <c r="D195" s="390"/>
      <c r="E195" s="391"/>
    </row>
    <row r="196" spans="1:5" ht="15.75">
      <c r="A196" s="388"/>
      <c r="B196" s="388"/>
      <c r="C196" s="389"/>
      <c r="D196" s="390"/>
      <c r="E196" s="391"/>
    </row>
    <row r="197" spans="1:5" ht="15.75">
      <c r="A197" s="388"/>
      <c r="B197" s="388"/>
      <c r="C197" s="389"/>
      <c r="D197" s="390"/>
      <c r="E197" s="391"/>
    </row>
    <row r="198" spans="1:5" ht="15.75">
      <c r="A198" s="388"/>
      <c r="B198" s="388"/>
      <c r="C198" s="389"/>
      <c r="D198" s="390"/>
      <c r="E198" s="391"/>
    </row>
    <row r="199" spans="1:5" ht="15.75">
      <c r="A199" s="388"/>
      <c r="B199" s="388"/>
      <c r="C199" s="407"/>
      <c r="D199" s="390"/>
      <c r="E199" s="391"/>
    </row>
    <row r="200" spans="1:5" ht="15.75">
      <c r="A200" s="388"/>
      <c r="B200" s="388"/>
      <c r="C200" s="389"/>
      <c r="D200" s="390"/>
      <c r="E200" s="391"/>
    </row>
    <row r="201" spans="1:5" ht="15.75">
      <c r="A201" s="388"/>
      <c r="B201" s="388"/>
      <c r="C201" s="404"/>
      <c r="D201" s="390"/>
      <c r="E201" s="391"/>
    </row>
    <row r="202" spans="1:5" ht="15.75">
      <c r="A202" s="388"/>
      <c r="B202" s="388"/>
      <c r="C202" s="404"/>
      <c r="D202" s="390"/>
      <c r="E202" s="391"/>
    </row>
    <row r="203" spans="1:5" ht="15.75">
      <c r="A203" s="388"/>
      <c r="B203" s="388"/>
      <c r="C203" s="404"/>
      <c r="D203" s="390"/>
      <c r="E203" s="391"/>
    </row>
    <row r="204" spans="1:5" ht="15.75">
      <c r="A204" s="388"/>
      <c r="B204" s="388"/>
      <c r="C204" s="414"/>
      <c r="D204" s="390"/>
      <c r="E204" s="391"/>
    </row>
    <row r="205" spans="1:5" ht="15.75">
      <c r="A205" s="388"/>
      <c r="B205" s="388"/>
      <c r="C205" s="415"/>
      <c r="D205" s="390"/>
      <c r="E205" s="391"/>
    </row>
    <row r="206" spans="1:5" ht="15.75">
      <c r="A206" s="388"/>
      <c r="B206" s="388"/>
      <c r="C206" s="416"/>
      <c r="D206" s="390"/>
      <c r="E206" s="391"/>
    </row>
    <row r="207" spans="1:5" ht="15.75">
      <c r="A207" s="388"/>
      <c r="B207" s="388"/>
      <c r="C207" s="416"/>
      <c r="D207" s="390"/>
      <c r="E207" s="391"/>
    </row>
    <row r="208" spans="1:5" ht="15.75">
      <c r="A208" s="388"/>
      <c r="B208" s="388"/>
      <c r="C208" s="416"/>
      <c r="D208" s="390"/>
      <c r="E208" s="391"/>
    </row>
    <row r="209" spans="1:5" ht="15.75">
      <c r="A209" s="388"/>
      <c r="B209" s="388"/>
      <c r="C209" s="415"/>
      <c r="D209" s="390"/>
      <c r="E209" s="391"/>
    </row>
    <row r="210" spans="1:5" ht="15.75">
      <c r="A210" s="388"/>
      <c r="B210" s="388"/>
      <c r="C210" s="416"/>
      <c r="D210" s="390"/>
      <c r="E210" s="391"/>
    </row>
    <row r="211" spans="1:5" ht="15.75">
      <c r="A211" s="388"/>
      <c r="B211" s="388"/>
      <c r="C211" s="416"/>
      <c r="D211" s="390"/>
      <c r="E211" s="391"/>
    </row>
    <row r="212" spans="1:5" ht="15.75">
      <c r="A212" s="388"/>
      <c r="B212" s="388"/>
      <c r="C212" s="414"/>
      <c r="D212" s="390"/>
      <c r="E212" s="391"/>
    </row>
    <row r="213" spans="1:5" ht="15">
      <c r="A213" s="417"/>
      <c r="B213" s="417"/>
      <c r="C213" s="389"/>
      <c r="D213" s="390"/>
      <c r="E213" s="391"/>
    </row>
    <row r="214" spans="1:5" ht="15.75">
      <c r="A214" s="388"/>
      <c r="B214" s="388"/>
      <c r="C214" s="407"/>
      <c r="D214" s="390"/>
      <c r="E214" s="391"/>
    </row>
    <row r="215" spans="1:5" ht="15.75">
      <c r="A215" s="388"/>
      <c r="B215" s="388"/>
      <c r="C215" s="389"/>
      <c r="D215" s="390"/>
      <c r="E215" s="391"/>
    </row>
    <row r="216" spans="1:5" ht="15.75">
      <c r="A216" s="388"/>
      <c r="B216" s="388"/>
      <c r="C216" s="407"/>
      <c r="D216" s="390"/>
      <c r="E216" s="391"/>
    </row>
    <row r="217" spans="1:5" ht="15.75">
      <c r="A217" s="388"/>
      <c r="B217" s="388"/>
      <c r="C217" s="414"/>
      <c r="D217" s="390"/>
      <c r="E217" s="391"/>
    </row>
    <row r="218" spans="1:5" ht="15.75">
      <c r="A218" s="388"/>
      <c r="B218" s="388"/>
      <c r="C218" s="415"/>
      <c r="D218" s="390"/>
      <c r="E218" s="391"/>
    </row>
    <row r="219" spans="1:5" ht="15.75">
      <c r="A219" s="388"/>
      <c r="B219" s="388"/>
      <c r="C219" s="404"/>
      <c r="D219" s="390"/>
      <c r="E219" s="391"/>
    </row>
    <row r="220" spans="1:5" ht="15.75">
      <c r="A220" s="388"/>
      <c r="B220" s="388"/>
      <c r="C220" s="414"/>
      <c r="D220" s="390"/>
      <c r="E220" s="391"/>
    </row>
    <row r="221" spans="1:5" ht="15.75">
      <c r="A221" s="388"/>
      <c r="B221" s="388"/>
      <c r="C221" s="415"/>
      <c r="D221" s="390"/>
      <c r="E221" s="391"/>
    </row>
    <row r="222" spans="1:5" ht="15.75">
      <c r="A222" s="388"/>
      <c r="B222" s="388"/>
      <c r="C222" s="415"/>
      <c r="D222" s="390"/>
      <c r="E222" s="391"/>
    </row>
    <row r="223" spans="1:5" ht="15.75">
      <c r="A223" s="388"/>
      <c r="B223" s="388"/>
      <c r="C223" s="415"/>
      <c r="D223" s="390"/>
      <c r="E223" s="391"/>
    </row>
    <row r="224" spans="1:5" ht="15.75">
      <c r="A224" s="388"/>
      <c r="B224" s="388"/>
      <c r="C224" s="415"/>
      <c r="D224" s="390"/>
      <c r="E224" s="391"/>
    </row>
    <row r="225" spans="1:5" ht="15.75">
      <c r="A225" s="388"/>
      <c r="B225" s="388"/>
      <c r="C225" s="415"/>
      <c r="D225" s="390"/>
      <c r="E225" s="391"/>
    </row>
    <row r="226" spans="1:5" ht="15.75">
      <c r="A226" s="388"/>
      <c r="B226" s="388"/>
      <c r="C226" s="418"/>
      <c r="D226" s="390"/>
      <c r="E226" s="391"/>
    </row>
    <row r="227" spans="1:5" ht="15.75">
      <c r="A227" s="388"/>
      <c r="B227" s="388"/>
      <c r="C227" s="389"/>
      <c r="D227" s="390"/>
      <c r="E227" s="391"/>
    </row>
    <row r="228" spans="1:5" ht="15.75">
      <c r="A228" s="388"/>
      <c r="B228" s="388"/>
      <c r="C228" s="415"/>
      <c r="D228" s="390"/>
      <c r="E228" s="391"/>
    </row>
    <row r="229" spans="1:5" ht="15.75">
      <c r="A229" s="388"/>
      <c r="B229" s="388"/>
      <c r="C229" s="416"/>
      <c r="D229" s="390"/>
      <c r="E229" s="391"/>
    </row>
    <row r="230" spans="1:5" ht="15.75">
      <c r="A230" s="388"/>
      <c r="B230" s="388"/>
      <c r="C230" s="414"/>
      <c r="D230" s="390"/>
      <c r="E230" s="391"/>
    </row>
    <row r="231" spans="1:5" ht="15.75">
      <c r="A231" s="388"/>
      <c r="B231" s="388"/>
      <c r="C231" s="415"/>
      <c r="D231" s="390"/>
      <c r="E231" s="391"/>
    </row>
    <row r="232" spans="1:5" ht="15.75">
      <c r="A232" s="388"/>
      <c r="B232" s="388"/>
      <c r="C232" s="416"/>
      <c r="D232" s="390"/>
      <c r="E232" s="391"/>
    </row>
    <row r="233" spans="1:5" ht="15.75">
      <c r="A233" s="388"/>
      <c r="B233" s="388"/>
      <c r="C233" s="416"/>
      <c r="D233" s="390"/>
      <c r="E233" s="391"/>
    </row>
    <row r="234" spans="1:5" ht="15">
      <c r="A234" s="408"/>
      <c r="B234" s="408"/>
      <c r="C234" s="416"/>
      <c r="D234" s="390"/>
      <c r="E234" s="391"/>
    </row>
    <row r="235" spans="1:5" ht="15.75">
      <c r="A235" s="388"/>
      <c r="B235" s="388"/>
      <c r="C235" s="414"/>
      <c r="D235" s="390"/>
      <c r="E235" s="391"/>
    </row>
    <row r="236" spans="1:5" ht="15.75">
      <c r="A236" s="388"/>
      <c r="B236" s="388"/>
      <c r="C236" s="415"/>
      <c r="D236" s="408"/>
      <c r="E236" s="409"/>
    </row>
    <row r="237" spans="1:5" ht="75" customHeight="1">
      <c r="A237" s="388"/>
      <c r="B237" s="388"/>
      <c r="C237" s="407"/>
      <c r="D237" s="390"/>
      <c r="E237" s="391"/>
    </row>
    <row r="238" spans="1:5" ht="15.75">
      <c r="A238" s="388"/>
      <c r="B238" s="388"/>
      <c r="C238" s="419"/>
      <c r="D238" s="390"/>
      <c r="E238" s="391"/>
    </row>
    <row r="239" spans="1:5" ht="15.75">
      <c r="A239" s="388"/>
      <c r="B239" s="388"/>
      <c r="C239" s="420"/>
      <c r="D239" s="390"/>
      <c r="E239" s="391"/>
    </row>
    <row r="240" spans="1:5" ht="15.75">
      <c r="A240" s="388"/>
      <c r="B240" s="388"/>
      <c r="C240" s="420"/>
      <c r="D240" s="390"/>
      <c r="E240" s="391"/>
    </row>
    <row r="241" spans="1:5" ht="15.75">
      <c r="A241" s="388"/>
      <c r="B241" s="388"/>
      <c r="C241" s="420"/>
      <c r="D241" s="390"/>
      <c r="E241" s="391"/>
    </row>
    <row r="242" spans="1:5" ht="15.75">
      <c r="A242" s="388"/>
      <c r="B242" s="388"/>
      <c r="C242" s="420"/>
      <c r="D242" s="390"/>
      <c r="E242" s="391"/>
    </row>
    <row r="243" spans="1:5" ht="15.75">
      <c r="A243" s="388"/>
      <c r="B243" s="388"/>
      <c r="C243" s="419"/>
      <c r="D243" s="390"/>
      <c r="E243" s="391"/>
    </row>
    <row r="244" spans="1:5" ht="90" customHeight="1">
      <c r="A244" s="388"/>
      <c r="B244" s="388"/>
      <c r="C244" s="420"/>
      <c r="D244" s="390"/>
      <c r="E244" s="391"/>
    </row>
    <row r="245" spans="1:5" ht="15.75">
      <c r="A245" s="388"/>
      <c r="B245" s="388"/>
      <c r="C245" s="420"/>
      <c r="D245" s="390"/>
      <c r="E245" s="391"/>
    </row>
    <row r="246" spans="1:5" ht="15.75">
      <c r="A246" s="388"/>
      <c r="B246" s="388"/>
      <c r="C246" s="420"/>
      <c r="D246" s="390"/>
      <c r="E246" s="391"/>
    </row>
    <row r="247" spans="1:5" ht="15.75">
      <c r="A247" s="388"/>
      <c r="B247" s="388"/>
      <c r="C247" s="419"/>
      <c r="D247" s="390"/>
      <c r="E247" s="391"/>
    </row>
    <row r="248" spans="1:5" ht="15.75">
      <c r="A248" s="388"/>
      <c r="B248" s="388"/>
      <c r="C248" s="421"/>
      <c r="D248" s="390"/>
      <c r="E248" s="391"/>
    </row>
    <row r="249" spans="1:5" ht="15.75">
      <c r="A249" s="388"/>
      <c r="B249" s="388"/>
      <c r="C249" s="419"/>
      <c r="D249" s="390"/>
      <c r="E249" s="391"/>
    </row>
    <row r="250" spans="1:5" ht="15.75">
      <c r="A250" s="388"/>
      <c r="B250" s="388"/>
      <c r="C250" s="421"/>
      <c r="D250" s="390"/>
      <c r="E250" s="391"/>
    </row>
    <row r="251" spans="1:5" ht="15.75">
      <c r="A251" s="388"/>
      <c r="B251" s="388"/>
      <c r="C251" s="421"/>
      <c r="D251" s="390"/>
      <c r="E251" s="391"/>
    </row>
    <row r="252" spans="1:5" ht="15">
      <c r="A252" s="408"/>
      <c r="B252" s="408"/>
      <c r="C252" s="421"/>
      <c r="D252" s="390"/>
      <c r="E252" s="391"/>
    </row>
    <row r="253" spans="1:5" ht="15.75">
      <c r="A253" s="388"/>
      <c r="B253" s="388"/>
      <c r="C253" s="419"/>
      <c r="D253" s="390"/>
      <c r="E253" s="391"/>
    </row>
    <row r="254" spans="1:5" ht="15.75">
      <c r="A254" s="388"/>
      <c r="B254" s="388"/>
      <c r="C254" s="421"/>
      <c r="D254" s="390"/>
      <c r="E254" s="391"/>
    </row>
    <row r="255" spans="1:5" ht="15.75">
      <c r="A255" s="388"/>
      <c r="B255" s="388"/>
      <c r="C255" s="412"/>
      <c r="D255" s="390"/>
      <c r="E255" s="391"/>
    </row>
    <row r="256" spans="1:5" ht="15.75">
      <c r="A256" s="388"/>
      <c r="B256" s="388"/>
      <c r="C256" s="412"/>
      <c r="D256" s="390"/>
      <c r="E256" s="391"/>
    </row>
    <row r="257" spans="1:5" ht="15.75">
      <c r="A257" s="388"/>
      <c r="B257" s="388"/>
      <c r="C257" s="422"/>
      <c r="D257" s="390"/>
      <c r="E257" s="391"/>
    </row>
    <row r="258" spans="1:5" ht="15.75">
      <c r="A258" s="388"/>
      <c r="B258" s="388"/>
      <c r="C258" s="423"/>
      <c r="D258" s="390"/>
      <c r="E258" s="391"/>
    </row>
    <row r="259" spans="1:5" ht="15.75">
      <c r="A259" s="388"/>
      <c r="B259" s="388"/>
      <c r="C259" s="423"/>
      <c r="D259" s="390"/>
      <c r="E259" s="391"/>
    </row>
    <row r="260" spans="1:5" ht="15.75">
      <c r="A260" s="388"/>
      <c r="B260" s="388"/>
      <c r="C260" s="423"/>
      <c r="D260" s="390"/>
      <c r="E260" s="391"/>
    </row>
    <row r="261" spans="1:5" ht="15.75">
      <c r="A261" s="388"/>
      <c r="B261" s="388"/>
      <c r="C261" s="423"/>
      <c r="D261" s="390"/>
      <c r="E261" s="391"/>
    </row>
    <row r="262" spans="1:5" ht="15.75">
      <c r="A262" s="388"/>
      <c r="B262" s="388"/>
      <c r="C262" s="423"/>
      <c r="D262" s="390"/>
      <c r="E262" s="391"/>
    </row>
    <row r="263" spans="1:5" ht="15.75">
      <c r="A263" s="388"/>
      <c r="B263" s="388"/>
      <c r="C263" s="422"/>
      <c r="D263" s="390"/>
      <c r="E263" s="391"/>
    </row>
    <row r="264" spans="1:5" ht="15.75">
      <c r="A264" s="388"/>
      <c r="B264" s="388"/>
      <c r="C264" s="422"/>
      <c r="D264" s="390"/>
      <c r="E264" s="391"/>
    </row>
    <row r="265" spans="1:5" ht="15.75">
      <c r="A265" s="388"/>
      <c r="B265" s="388"/>
      <c r="C265" s="422"/>
      <c r="D265" s="390"/>
      <c r="E265" s="391"/>
    </row>
    <row r="266" spans="1:5" ht="15.75">
      <c r="A266" s="388"/>
      <c r="B266" s="388"/>
      <c r="C266" s="412"/>
      <c r="D266" s="390"/>
      <c r="E266" s="391"/>
    </row>
    <row r="267" spans="1:5" ht="15.75">
      <c r="A267" s="388"/>
      <c r="B267" s="388"/>
      <c r="C267" s="422"/>
      <c r="D267" s="390"/>
      <c r="E267" s="391"/>
    </row>
    <row r="268" spans="1:5" ht="15.75">
      <c r="A268" s="388"/>
      <c r="B268" s="388"/>
      <c r="C268" s="412"/>
      <c r="D268" s="390"/>
      <c r="E268" s="391"/>
    </row>
    <row r="269" spans="1:5" ht="15.75">
      <c r="A269" s="388"/>
      <c r="B269" s="388"/>
      <c r="C269" s="389"/>
      <c r="D269" s="390"/>
      <c r="E269" s="391"/>
    </row>
    <row r="270" spans="1:5" ht="15.75">
      <c r="A270" s="388"/>
      <c r="B270" s="388"/>
      <c r="C270" s="424"/>
      <c r="D270" s="390"/>
      <c r="E270" s="391"/>
    </row>
    <row r="271" spans="1:5" ht="15.75">
      <c r="A271" s="388"/>
      <c r="B271" s="388"/>
      <c r="C271" s="389"/>
      <c r="D271" s="390"/>
      <c r="E271" s="391"/>
    </row>
    <row r="272" spans="1:5" ht="15">
      <c r="A272" s="390"/>
      <c r="B272" s="390"/>
      <c r="C272" s="389"/>
      <c r="D272" s="390"/>
      <c r="E272" s="391"/>
    </row>
    <row r="273" spans="3:5" ht="15">
      <c r="C273" s="424"/>
      <c r="D273" s="390"/>
      <c r="E273" s="391"/>
    </row>
    <row r="274" spans="3:5" ht="15.75">
      <c r="C274" s="421"/>
      <c r="D274" s="425"/>
      <c r="E274" s="426"/>
    </row>
    <row r="275" spans="3:5" ht="18.75">
      <c r="C275" s="427"/>
      <c r="D275" s="428"/>
      <c r="E275" s="429"/>
    </row>
    <row r="276" spans="3:5" ht="18.75">
      <c r="C276" s="430"/>
    </row>
    <row r="277" spans="3:5">
      <c r="C277" s="431"/>
    </row>
    <row r="278" spans="3:5">
      <c r="C278" s="431"/>
    </row>
    <row r="279" spans="3:5">
      <c r="C279" s="432"/>
    </row>
    <row r="280" spans="3:5">
      <c r="C280" s="431"/>
    </row>
    <row r="281" spans="3:5">
      <c r="C281" s="431"/>
    </row>
    <row r="282" spans="3:5">
      <c r="C282" s="431"/>
    </row>
    <row r="283" spans="3:5">
      <c r="C283" s="431"/>
    </row>
    <row r="284" spans="3:5">
      <c r="C284" s="431"/>
    </row>
    <row r="285" spans="3:5">
      <c r="C285" s="431"/>
    </row>
    <row r="286" spans="3:5">
      <c r="C286" s="431"/>
      <c r="D286" s="433"/>
      <c r="E286" s="434"/>
    </row>
    <row r="287" spans="3:5">
      <c r="C287" s="431"/>
      <c r="D287" s="433"/>
      <c r="E287" s="434"/>
    </row>
    <row r="288" spans="3:5">
      <c r="C288" s="431"/>
      <c r="D288" s="433"/>
      <c r="E288" s="434"/>
    </row>
    <row r="289" spans="3:5">
      <c r="C289" s="431"/>
      <c r="D289" s="433"/>
      <c r="E289" s="434"/>
    </row>
    <row r="290" spans="3:5">
      <c r="C290" s="431"/>
      <c r="D290" s="433"/>
      <c r="E290" s="434"/>
    </row>
    <row r="291" spans="3:5">
      <c r="C291" s="431"/>
      <c r="D291" s="433"/>
      <c r="E291" s="434"/>
    </row>
    <row r="292" spans="3:5">
      <c r="C292" s="431"/>
    </row>
  </sheetData>
  <mergeCells count="37">
    <mergeCell ref="B9:F9"/>
    <mergeCell ref="A11:A12"/>
    <mergeCell ref="A1:G1"/>
    <mergeCell ref="A2:B2"/>
    <mergeCell ref="C2:G2"/>
    <mergeCell ref="A3:G3"/>
    <mergeCell ref="A5:A7"/>
    <mergeCell ref="B5:B7"/>
    <mergeCell ref="C5:C7"/>
    <mergeCell ref="D5:D7"/>
    <mergeCell ref="E5:E7"/>
    <mergeCell ref="F5:F7"/>
    <mergeCell ref="G5:G7"/>
    <mergeCell ref="B11:B12"/>
    <mergeCell ref="D11:D12"/>
    <mergeCell ref="A16:A17"/>
    <mergeCell ref="B16:B17"/>
    <mergeCell ref="D16:D17"/>
    <mergeCell ref="A14:A15"/>
    <mergeCell ref="B14:B15"/>
    <mergeCell ref="D14:D15"/>
    <mergeCell ref="A18:A19"/>
    <mergeCell ref="B18:B19"/>
    <mergeCell ref="D18:D19"/>
    <mergeCell ref="A20:A21"/>
    <mergeCell ref="B20:B21"/>
    <mergeCell ref="D20:D21"/>
    <mergeCell ref="A22:A23"/>
    <mergeCell ref="B22:B23"/>
    <mergeCell ref="D22:D23"/>
    <mergeCell ref="C75:I75"/>
    <mergeCell ref="B24:F24"/>
    <mergeCell ref="C42:E42"/>
    <mergeCell ref="C43:E43"/>
    <mergeCell ref="C44:E44"/>
    <mergeCell ref="D63:G63"/>
    <mergeCell ref="C73:I73"/>
  </mergeCells>
  <phoneticPr fontId="106" type="noConversion"/>
  <printOptions horizontalCentered="1"/>
  <pageMargins left="0.78740157480314965" right="0.31496062992125984" top="0.6692913385826772" bottom="0.23622047244094491" header="0.31496062992125984" footer="0.27559055118110237"/>
  <pageSetup paperSize="9" scale="55" fitToHeight="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9</vt:i4>
      </vt:variant>
    </vt:vector>
  </HeadingPairs>
  <TitlesOfParts>
    <vt:vector size="21" baseType="lpstr">
      <vt:lpstr>Górnicza drogi</vt:lpstr>
      <vt:lpstr>Górnicza kd</vt:lpstr>
      <vt:lpstr>Górnicza likwidacje enea</vt:lpstr>
      <vt:lpstr>Górnicza oświetlenie</vt:lpstr>
      <vt:lpstr>Górnicza orange</vt:lpstr>
      <vt:lpstr>Górnicza K-PSI</vt:lpstr>
      <vt:lpstr>Górnicza Netia</vt:lpstr>
      <vt:lpstr> zestawienie calość</vt:lpstr>
      <vt:lpstr>Glempa kd</vt:lpstr>
      <vt:lpstr>Glempa oświetlenie</vt:lpstr>
      <vt:lpstr>Glempa drogi</vt:lpstr>
      <vt:lpstr>Arkusz3</vt:lpstr>
      <vt:lpstr>' zestawienie calość'!Obszar_wydruku</vt:lpstr>
      <vt:lpstr>'Glempa drogi'!Obszar_wydruku</vt:lpstr>
      <vt:lpstr>'Górnicza kd'!Obszar_wydruku</vt:lpstr>
      <vt:lpstr>'Górnicza likwidacje enea'!Obszar_wydruku</vt:lpstr>
      <vt:lpstr>'Glempa drogi'!Tytuły_wydruku</vt:lpstr>
      <vt:lpstr>'Górnicza drogi'!Tytuły_wydruku</vt:lpstr>
      <vt:lpstr>'Górnicza kd'!Tytuły_wydruku</vt:lpstr>
      <vt:lpstr>'Górnicza likwidacje enea'!Tytuły_wydruku</vt:lpstr>
      <vt:lpstr>'Górnicza oświetlenie'!Tytuły_wydruku</vt:lpstr>
    </vt:vector>
  </TitlesOfParts>
  <Company>Lafrentz Polska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2019-10-31T09:58:40Z</cp:lastPrinted>
  <dcterms:created xsi:type="dcterms:W3CDTF">2004-04-09T10:36:01Z</dcterms:created>
  <dcterms:modified xsi:type="dcterms:W3CDTF">2019-11-04T05:42:22Z</dcterms:modified>
</cp:coreProperties>
</file>