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4120" windowHeight="13620" activeTab="7"/>
  </bookViews>
  <sheets>
    <sheet name="Górnicza drogi" sheetId="47" r:id="rId1"/>
    <sheet name="Górnicza kd" sheetId="58" r:id="rId2"/>
    <sheet name="Górnicza likwidacje enea" sheetId="45" r:id="rId3"/>
    <sheet name="Górnicza oświetlenie" sheetId="48" r:id="rId4"/>
    <sheet name="Górnicza orange" sheetId="57" r:id="rId5"/>
    <sheet name="Górnicza K-PSI" sheetId="69" r:id="rId6"/>
    <sheet name="Górnicza Netia" sheetId="71" r:id="rId7"/>
    <sheet name=" zestawienie calość" sheetId="74" r:id="rId8"/>
    <sheet name="Glempa kd" sheetId="75" r:id="rId9"/>
    <sheet name="Glempa oświetlenie" sheetId="76" r:id="rId10"/>
    <sheet name="Glempa drogi" sheetId="77" r:id="rId11"/>
    <sheet name="Arkusz3" sheetId="78" r:id="rId12"/>
  </sheets>
  <definedNames>
    <definedName name="______C" localSheetId="7">#REF!</definedName>
    <definedName name="______C" localSheetId="10">#REF!</definedName>
    <definedName name="______C" localSheetId="8">#REF!</definedName>
    <definedName name="______C" localSheetId="9">#REF!</definedName>
    <definedName name="______C" localSheetId="5">#REF!</definedName>
    <definedName name="______C" localSheetId="2">#REF!</definedName>
    <definedName name="______C" localSheetId="6">#REF!</definedName>
    <definedName name="______C" localSheetId="3">#REF!</definedName>
    <definedName name="______C">#REF!</definedName>
    <definedName name="_____C" localSheetId="7">#REF!</definedName>
    <definedName name="_____C" localSheetId="9">#REF!</definedName>
    <definedName name="_____C" localSheetId="5">#REF!</definedName>
    <definedName name="_____C" localSheetId="2">#REF!</definedName>
    <definedName name="_____C" localSheetId="6">#REF!</definedName>
    <definedName name="_____C" localSheetId="3">#REF!</definedName>
    <definedName name="_____C">#REF!</definedName>
    <definedName name="____C" localSheetId="7">#REF!</definedName>
    <definedName name="____C" localSheetId="9">#REF!</definedName>
    <definedName name="____C" localSheetId="5">#REF!</definedName>
    <definedName name="____C" localSheetId="2">#REF!</definedName>
    <definedName name="____C" localSheetId="6">#REF!</definedName>
    <definedName name="____C" localSheetId="3">#REF!</definedName>
    <definedName name="____C">#REF!</definedName>
    <definedName name="___C" localSheetId="7">#REF!</definedName>
    <definedName name="___C" localSheetId="9">#REF!</definedName>
    <definedName name="___C" localSheetId="5">#REF!</definedName>
    <definedName name="___C" localSheetId="2">#REF!</definedName>
    <definedName name="___C" localSheetId="6">#REF!</definedName>
    <definedName name="___C" localSheetId="3">#REF!</definedName>
    <definedName name="___C">#REF!</definedName>
    <definedName name="__C" localSheetId="7">#REF!</definedName>
    <definedName name="__C" localSheetId="9">#REF!</definedName>
    <definedName name="__C" localSheetId="5">#REF!</definedName>
    <definedName name="__C" localSheetId="2">#REF!</definedName>
    <definedName name="__C" localSheetId="6">#REF!</definedName>
    <definedName name="__C" localSheetId="3">#REF!</definedName>
    <definedName name="__C">#REF!</definedName>
    <definedName name="_C" localSheetId="7">#REF!</definedName>
    <definedName name="_C" localSheetId="8">#REF!</definedName>
    <definedName name="_C" localSheetId="9">#REF!</definedName>
    <definedName name="_C" localSheetId="5">#REF!</definedName>
    <definedName name="_C" localSheetId="2">#REF!</definedName>
    <definedName name="_C" localSheetId="6">#REF!</definedName>
    <definedName name="_C" localSheetId="3">#REF!</definedName>
    <definedName name="_C">#REF!</definedName>
    <definedName name="_xlnm._FilterDatabase" localSheetId="10" hidden="1">'Glempa drogi'!$A$1:$E$548</definedName>
    <definedName name="_xlnm._FilterDatabase" localSheetId="8" hidden="1">'Glempa kd'!#REF!</definedName>
    <definedName name="a" localSheetId="7">#REF!</definedName>
    <definedName name="a" localSheetId="9">#REF!</definedName>
    <definedName name="a" localSheetId="5">#REF!</definedName>
    <definedName name="a" localSheetId="2">#REF!</definedName>
    <definedName name="a" localSheetId="6">#REF!</definedName>
    <definedName name="a" localSheetId="3">#REF!</definedName>
    <definedName name="a">#REF!</definedName>
    <definedName name="ddd" localSheetId="7">#REF!</definedName>
    <definedName name="ddd" localSheetId="9">#REF!</definedName>
    <definedName name="ddd" localSheetId="5">#REF!</definedName>
    <definedName name="ddd" localSheetId="2">#REF!</definedName>
    <definedName name="ddd" localSheetId="6">#REF!</definedName>
    <definedName name="ddd" localSheetId="3">#REF!</definedName>
    <definedName name="ddd">#REF!</definedName>
    <definedName name="err" localSheetId="7">#REF!</definedName>
    <definedName name="err" localSheetId="9">#REF!</definedName>
    <definedName name="err" localSheetId="5">#REF!</definedName>
    <definedName name="err" localSheetId="2">#REF!</definedName>
    <definedName name="err" localSheetId="6">#REF!</definedName>
    <definedName name="err" localSheetId="3">#REF!</definedName>
    <definedName name="err">#REF!</definedName>
    <definedName name="erwer" localSheetId="7">#REF!</definedName>
    <definedName name="erwer" localSheetId="9">#REF!</definedName>
    <definedName name="erwer" localSheetId="5">#REF!</definedName>
    <definedName name="erwer" localSheetId="2">#REF!</definedName>
    <definedName name="erwer" localSheetId="6">#REF!</definedName>
    <definedName name="erwer" localSheetId="3">#REF!</definedName>
    <definedName name="erwer">#REF!</definedName>
    <definedName name="ff" localSheetId="7">#REF!</definedName>
    <definedName name="ff" localSheetId="9">#REF!</definedName>
    <definedName name="ff" localSheetId="5">#REF!</definedName>
    <definedName name="ff" localSheetId="2">#REF!</definedName>
    <definedName name="ff" localSheetId="6">#REF!</definedName>
    <definedName name="ff" localSheetId="3">#REF!</definedName>
    <definedName name="ff">#REF!</definedName>
    <definedName name="fsdfs" localSheetId="7">#REF!</definedName>
    <definedName name="fsdfs" localSheetId="9">#REF!</definedName>
    <definedName name="fsdfs" localSheetId="5">#REF!</definedName>
    <definedName name="fsdfs" localSheetId="2">#REF!</definedName>
    <definedName name="fsdfs" localSheetId="6">#REF!</definedName>
    <definedName name="fsdfs" localSheetId="3">#REF!</definedName>
    <definedName name="fsdfs">#REF!</definedName>
    <definedName name="g" localSheetId="7">#REF!</definedName>
    <definedName name="g" localSheetId="9">#REF!</definedName>
    <definedName name="g" localSheetId="5">#REF!</definedName>
    <definedName name="g" localSheetId="2">#REF!</definedName>
    <definedName name="g" localSheetId="6">#REF!</definedName>
    <definedName name="g" localSheetId="3">#REF!</definedName>
    <definedName name="g">#REF!</definedName>
    <definedName name="hf" localSheetId="7">#REF!</definedName>
    <definedName name="hf" localSheetId="9">#REF!</definedName>
    <definedName name="hf" localSheetId="5">#REF!</definedName>
    <definedName name="hf" localSheetId="2">#REF!</definedName>
    <definedName name="hf" localSheetId="6">#REF!</definedName>
    <definedName name="hf" localSheetId="3">#REF!</definedName>
    <definedName name="hf">#REF!</definedName>
    <definedName name="_xlnm.Print_Area" localSheetId="7">' zestawienie calość'!$A$1:$J$48</definedName>
    <definedName name="_xlnm.Print_Area" localSheetId="10">'Glempa drogi'!$A$1:$L$149</definedName>
    <definedName name="_xlnm.Print_Area" localSheetId="1">'Górnicza kd'!$A$2:$G$58</definedName>
    <definedName name="_xlnm.Print_Area" localSheetId="2">'Górnicza likwidacje enea'!$A$1:$G$30</definedName>
    <definedName name="po" localSheetId="7">#REF!</definedName>
    <definedName name="po" localSheetId="10">#REF!</definedName>
    <definedName name="po" localSheetId="8">#REF!</definedName>
    <definedName name="po" localSheetId="9">#REF!</definedName>
    <definedName name="po" localSheetId="5">#REF!</definedName>
    <definedName name="po" localSheetId="2">#REF!</definedName>
    <definedName name="po" localSheetId="6">#REF!</definedName>
    <definedName name="po" localSheetId="3">#REF!</definedName>
    <definedName name="po">#REF!</definedName>
    <definedName name="rty" localSheetId="7">#REF!</definedName>
    <definedName name="rty" localSheetId="9">#REF!</definedName>
    <definedName name="rty" localSheetId="5">#REF!</definedName>
    <definedName name="rty" localSheetId="2">#REF!</definedName>
    <definedName name="rty" localSheetId="6">#REF!</definedName>
    <definedName name="rty" localSheetId="3">#REF!</definedName>
    <definedName name="rty">#REF!</definedName>
    <definedName name="s" localSheetId="7">#REF!</definedName>
    <definedName name="s" localSheetId="9">#REF!</definedName>
    <definedName name="s" localSheetId="5">#REF!</definedName>
    <definedName name="s" localSheetId="2">#REF!</definedName>
    <definedName name="s" localSheetId="6">#REF!</definedName>
    <definedName name="s" localSheetId="3">#REF!</definedName>
    <definedName name="s">#REF!</definedName>
    <definedName name="TGDF" localSheetId="7">#REF!</definedName>
    <definedName name="TGDF" localSheetId="8">#REF!</definedName>
    <definedName name="TGDF" localSheetId="9">#REF!</definedName>
    <definedName name="TGDF" localSheetId="5">#REF!</definedName>
    <definedName name="TGDF" localSheetId="2">#REF!</definedName>
    <definedName name="TGDF" localSheetId="6">#REF!</definedName>
    <definedName name="TGDF" localSheetId="3">#REF!</definedName>
    <definedName name="TGDF">#REF!</definedName>
    <definedName name="_xlnm.Print_Titles" localSheetId="10">'Glempa drogi'!$8:$11</definedName>
    <definedName name="_xlnm.Print_Titles" localSheetId="8">'Glempa kd'!#REF!</definedName>
    <definedName name="_xlnm.Print_Titles" localSheetId="0">'Górnicza drogi'!$6:$9</definedName>
    <definedName name="_xlnm.Print_Titles" localSheetId="1">'Górnicza kd'!$6:$7</definedName>
    <definedName name="_xlnm.Print_Titles" localSheetId="2">'Górnicza likwidacje enea'!$7:$10</definedName>
    <definedName name="_xlnm.Print_Titles" localSheetId="3">'Górnicza oświetlenie'!$4:$9</definedName>
    <definedName name="tyuio" localSheetId="7">#REF!</definedName>
    <definedName name="tyuio" localSheetId="10">#REF!</definedName>
    <definedName name="tyuio" localSheetId="8">#REF!</definedName>
    <definedName name="tyuio" localSheetId="9">#REF!</definedName>
    <definedName name="tyuio" localSheetId="5">#REF!</definedName>
    <definedName name="tyuio" localSheetId="2">#REF!</definedName>
    <definedName name="tyuio" localSheetId="6">#REF!</definedName>
    <definedName name="tyuio" localSheetId="3">#REF!</definedName>
    <definedName name="tyuio">#REF!</definedName>
    <definedName name="v" localSheetId="7">#REF!</definedName>
    <definedName name="v" localSheetId="9">#REF!</definedName>
    <definedName name="v" localSheetId="5">#REF!</definedName>
    <definedName name="v" localSheetId="2">#REF!</definedName>
    <definedName name="v" localSheetId="6">#REF!</definedName>
    <definedName name="v" localSheetId="3">#REF!</definedName>
    <definedName name="v">#REF!</definedName>
    <definedName name="wrtfwe" localSheetId="7">#REF!</definedName>
    <definedName name="wrtfwe" localSheetId="9">#REF!</definedName>
    <definedName name="wrtfwe" localSheetId="5">#REF!</definedName>
    <definedName name="wrtfwe" localSheetId="2">#REF!</definedName>
    <definedName name="wrtfwe" localSheetId="6">#REF!</definedName>
    <definedName name="wrtfwe" localSheetId="3">#REF!</definedName>
    <definedName name="wrtfwe">#REF!</definedName>
    <definedName name="zbój" localSheetId="7">#REF!</definedName>
    <definedName name="zbój" localSheetId="9">#REF!</definedName>
    <definedName name="zbój" localSheetId="5">#REF!</definedName>
    <definedName name="zbój" localSheetId="2">#REF!</definedName>
    <definedName name="zbój" localSheetId="6">#REF!</definedName>
    <definedName name="zbój" localSheetId="3">#REF!</definedName>
    <definedName name="zbój">#REF!</definedName>
  </definedNames>
  <calcPr calcId="12451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74"/>
  <c r="J32"/>
  <c r="H32"/>
  <c r="I30"/>
  <c r="J30"/>
  <c r="H30"/>
  <c r="G115" i="47"/>
  <c r="G28" i="75" l="1"/>
  <c r="G20" i="76"/>
  <c r="G67" i="77" l="1"/>
  <c r="G35" i="58" l="1"/>
  <c r="G36" i="47" l="1"/>
  <c r="G29"/>
  <c r="I21" i="57" l="1"/>
  <c r="G38" i="47" l="1"/>
  <c r="G37" s="1"/>
  <c r="G42" l="1"/>
  <c r="G41"/>
  <c r="G40"/>
  <c r="G39" l="1"/>
  <c r="G144" i="77" l="1"/>
  <c r="G143" s="1"/>
  <c r="G142" s="1"/>
  <c r="G141"/>
  <c r="G140"/>
  <c r="G139"/>
  <c r="G136"/>
  <c r="G135" s="1"/>
  <c r="G134"/>
  <c r="G133"/>
  <c r="G132"/>
  <c r="G129"/>
  <c r="G128" s="1"/>
  <c r="G127"/>
  <c r="G126" s="1"/>
  <c r="G125"/>
  <c r="G124"/>
  <c r="G123"/>
  <c r="G122"/>
  <c r="G119"/>
  <c r="G118" s="1"/>
  <c r="G117"/>
  <c r="G116"/>
  <c r="G115"/>
  <c r="G113"/>
  <c r="G112"/>
  <c r="G111"/>
  <c r="G108"/>
  <c r="G107"/>
  <c r="G101"/>
  <c r="G96"/>
  <c r="G95" s="1"/>
  <c r="G94"/>
  <c r="G93" s="1"/>
  <c r="G91"/>
  <c r="G90" s="1"/>
  <c r="G85"/>
  <c r="G84"/>
  <c r="G77"/>
  <c r="G76"/>
  <c r="G74"/>
  <c r="G73" s="1"/>
  <c r="G72"/>
  <c r="G71"/>
  <c r="G70"/>
  <c r="G66"/>
  <c r="G64"/>
  <c r="G55"/>
  <c r="G54" s="1"/>
  <c r="G53"/>
  <c r="G52" s="1"/>
  <c r="G50"/>
  <c r="G49" s="1"/>
  <c r="G48"/>
  <c r="G47" s="1"/>
  <c r="G45"/>
  <c r="G44" s="1"/>
  <c r="G43"/>
  <c r="G42"/>
  <c r="G41"/>
  <c r="G40"/>
  <c r="G39"/>
  <c r="G38"/>
  <c r="G37"/>
  <c r="G36"/>
  <c r="G35"/>
  <c r="G34"/>
  <c r="G33"/>
  <c r="G31"/>
  <c r="G30" s="1"/>
  <c r="G29"/>
  <c r="G28"/>
  <c r="G27"/>
  <c r="G26"/>
  <c r="G25"/>
  <c r="G24"/>
  <c r="G23"/>
  <c r="G22"/>
  <c r="G21"/>
  <c r="G20"/>
  <c r="G18"/>
  <c r="G17" s="1"/>
  <c r="G75" l="1"/>
  <c r="G63"/>
  <c r="G131"/>
  <c r="G130" s="1"/>
  <c r="G121"/>
  <c r="G120" s="1"/>
  <c r="G114"/>
  <c r="G110"/>
  <c r="G83"/>
  <c r="G46"/>
  <c r="G100"/>
  <c r="G92" s="1"/>
  <c r="G69"/>
  <c r="G32"/>
  <c r="G19"/>
  <c r="G138"/>
  <c r="G137" s="1"/>
  <c r="G51" l="1"/>
  <c r="G109"/>
  <c r="G16"/>
  <c r="G146" l="1"/>
  <c r="G29" i="76"/>
  <c r="G28"/>
  <c r="G27"/>
  <c r="G26"/>
  <c r="G25"/>
  <c r="G24"/>
  <c r="G23"/>
  <c r="G22"/>
  <c r="G21"/>
  <c r="G19"/>
  <c r="G18"/>
  <c r="G17"/>
  <c r="G16"/>
  <c r="G15"/>
  <c r="G14"/>
  <c r="G13"/>
  <c r="G12"/>
  <c r="G11"/>
  <c r="G10"/>
  <c r="G37" i="75"/>
  <c r="G36"/>
  <c r="G35"/>
  <c r="G34"/>
  <c r="G33"/>
  <c r="G32"/>
  <c r="G31"/>
  <c r="G30"/>
  <c r="G29"/>
  <c r="G27"/>
  <c r="G26"/>
  <c r="G25"/>
  <c r="G22"/>
  <c r="G20"/>
  <c r="G18"/>
  <c r="G16"/>
  <c r="G14"/>
  <c r="G13"/>
  <c r="G11"/>
  <c r="G10"/>
  <c r="G147" i="77" l="1"/>
  <c r="H16" i="74"/>
  <c r="G31" i="76"/>
  <c r="G24" i="75"/>
  <c r="G9"/>
  <c r="G32" i="76" l="1"/>
  <c r="H18" i="74"/>
  <c r="G148" i="77"/>
  <c r="I16" i="74"/>
  <c r="J16" s="1"/>
  <c r="G42" i="75"/>
  <c r="G43" l="1"/>
  <c r="H17" i="74"/>
  <c r="G33" i="76"/>
  <c r="I18" i="74"/>
  <c r="J18" s="1"/>
  <c r="G35" i="47"/>
  <c r="H19" i="74" l="1"/>
  <c r="H20" s="1"/>
  <c r="G44" i="75"/>
  <c r="I17" i="74"/>
  <c r="I19" s="1"/>
  <c r="I20" s="1"/>
  <c r="G25" i="71"/>
  <c r="G29"/>
  <c r="G28"/>
  <c r="G26"/>
  <c r="G24"/>
  <c r="G23"/>
  <c r="G22"/>
  <c r="G21"/>
  <c r="G20"/>
  <c r="G19"/>
  <c r="G18"/>
  <c r="G17"/>
  <c r="G18" i="69"/>
  <c r="G17"/>
  <c r="G73" i="57"/>
  <c r="G72"/>
  <c r="G71"/>
  <c r="G70"/>
  <c r="G69"/>
  <c r="G68"/>
  <c r="G67"/>
  <c r="G66"/>
  <c r="G65"/>
  <c r="G64"/>
  <c r="G56"/>
  <c r="G57"/>
  <c r="G58"/>
  <c r="G59"/>
  <c r="G60"/>
  <c r="G50"/>
  <c r="G51"/>
  <c r="G52"/>
  <c r="G53"/>
  <c r="G54"/>
  <c r="G35"/>
  <c r="G32"/>
  <c r="G31"/>
  <c r="G30"/>
  <c r="G28"/>
  <c r="G27"/>
  <c r="G26"/>
  <c r="G25"/>
  <c r="G24"/>
  <c r="G22"/>
  <c r="G20"/>
  <c r="G18"/>
  <c r="G19"/>
  <c r="G17"/>
  <c r="G16"/>
  <c r="G23" i="69"/>
  <c r="G22"/>
  <c r="G20"/>
  <c r="G19"/>
  <c r="G21" l="1"/>
  <c r="J17" i="74"/>
  <c r="J19" s="1"/>
  <c r="J20" s="1"/>
  <c r="G16" i="71"/>
  <c r="G27"/>
  <c r="G16" i="69"/>
  <c r="G25" s="1"/>
  <c r="G29" i="57"/>
  <c r="G20" i="58"/>
  <c r="G24"/>
  <c r="G42"/>
  <c r="G40"/>
  <c r="G41"/>
  <c r="G39"/>
  <c r="G38"/>
  <c r="G37"/>
  <c r="G31"/>
  <c r="G16"/>
  <c r="G15"/>
  <c r="G10"/>
  <c r="G31" i="71" l="1"/>
  <c r="H27" i="74"/>
  <c r="H28"/>
  <c r="G32" i="71"/>
  <c r="I28" i="74" s="1"/>
  <c r="G26" i="69"/>
  <c r="I27" i="74" s="1"/>
  <c r="G36" i="48"/>
  <c r="G33"/>
  <c r="G27"/>
  <c r="G26"/>
  <c r="G24"/>
  <c r="G23"/>
  <c r="G22"/>
  <c r="G21"/>
  <c r="G20"/>
  <c r="G19"/>
  <c r="G18"/>
  <c r="G12"/>
  <c r="G14" i="45"/>
  <c r="G12"/>
  <c r="J28" i="74" l="1"/>
  <c r="J27"/>
  <c r="G27" i="69"/>
  <c r="G33" i="71"/>
  <c r="G137" i="47"/>
  <c r="G136" s="1"/>
  <c r="G134"/>
  <c r="G133" s="1"/>
  <c r="G132" s="1"/>
  <c r="G131" l="1"/>
  <c r="G130" s="1"/>
  <c r="G129" l="1"/>
  <c r="G128" s="1"/>
  <c r="G127" l="1"/>
  <c r="G121"/>
  <c r="G120" s="1"/>
  <c r="G119" s="1"/>
  <c r="G104"/>
  <c r="G103" s="1"/>
  <c r="G102"/>
  <c r="G114"/>
  <c r="G118"/>
  <c r="G117" s="1"/>
  <c r="G98"/>
  <c r="G97" s="1"/>
  <c r="G100"/>
  <c r="G90"/>
  <c r="G83"/>
  <c r="G81"/>
  <c r="G60"/>
  <c r="G33" l="1"/>
  <c r="G22"/>
  <c r="G21"/>
  <c r="G43" i="58" l="1"/>
  <c r="G36"/>
  <c r="G34"/>
  <c r="G33"/>
  <c r="G32"/>
  <c r="G29"/>
  <c r="G28"/>
  <c r="G27"/>
  <c r="G26"/>
  <c r="G25"/>
  <c r="G23"/>
  <c r="G22"/>
  <c r="G21"/>
  <c r="G19"/>
  <c r="G17"/>
  <c r="G14"/>
  <c r="G13"/>
  <c r="G12"/>
  <c r="G11"/>
  <c r="G9"/>
  <c r="G30" l="1"/>
  <c r="G18"/>
  <c r="G8"/>
  <c r="G75" i="57"/>
  <c r="G74" s="1"/>
  <c r="G48"/>
  <c r="G49"/>
  <c r="G55"/>
  <c r="G61"/>
  <c r="G62"/>
  <c r="G63"/>
  <c r="G36"/>
  <c r="G37"/>
  <c r="G38"/>
  <c r="G39"/>
  <c r="G40"/>
  <c r="G41"/>
  <c r="G42"/>
  <c r="G43"/>
  <c r="G44"/>
  <c r="G45"/>
  <c r="G46"/>
  <c r="G34"/>
  <c r="G21"/>
  <c r="G23"/>
  <c r="G45" i="58" l="1"/>
  <c r="G47" i="57"/>
  <c r="G33"/>
  <c r="G15"/>
  <c r="H23" i="74" l="1"/>
  <c r="G77" i="57"/>
  <c r="G46" i="58"/>
  <c r="G35" i="48"/>
  <c r="G34"/>
  <c r="G32"/>
  <c r="G31"/>
  <c r="G30"/>
  <c r="G29"/>
  <c r="G28"/>
  <c r="G25"/>
  <c r="G17"/>
  <c r="G16"/>
  <c r="G15"/>
  <c r="G14"/>
  <c r="G13"/>
  <c r="G11"/>
  <c r="G10"/>
  <c r="H26" i="74" l="1"/>
  <c r="G78" i="57"/>
  <c r="G47" i="58"/>
  <c r="I23" i="74"/>
  <c r="G37" i="48"/>
  <c r="G38" s="1"/>
  <c r="I25" i="74" s="1"/>
  <c r="G126" i="47"/>
  <c r="G125"/>
  <c r="G124"/>
  <c r="G112"/>
  <c r="G110"/>
  <c r="G106"/>
  <c r="G101"/>
  <c r="G99" s="1"/>
  <c r="G95"/>
  <c r="G94" s="1"/>
  <c r="G93"/>
  <c r="G92" s="1"/>
  <c r="G91"/>
  <c r="G89"/>
  <c r="G87"/>
  <c r="G76"/>
  <c r="G70"/>
  <c r="G65"/>
  <c r="G56"/>
  <c r="G54"/>
  <c r="G53"/>
  <c r="G52"/>
  <c r="G50"/>
  <c r="G49" s="1"/>
  <c r="G47"/>
  <c r="G46" s="1"/>
  <c r="G45"/>
  <c r="G44" s="1"/>
  <c r="G34"/>
  <c r="G32"/>
  <c r="G31"/>
  <c r="G30"/>
  <c r="G28"/>
  <c r="G27"/>
  <c r="G26"/>
  <c r="G25"/>
  <c r="G24"/>
  <c r="G23"/>
  <c r="G20"/>
  <c r="G19"/>
  <c r="G18"/>
  <c r="G16"/>
  <c r="G15" s="1"/>
  <c r="G14"/>
  <c r="G12"/>
  <c r="G11" s="1"/>
  <c r="G105" l="1"/>
  <c r="G96" s="1"/>
  <c r="I26" i="74"/>
  <c r="J26" s="1"/>
  <c r="G79" i="57"/>
  <c r="H25" i="74"/>
  <c r="G17" i="47"/>
  <c r="J23" i="74"/>
  <c r="G39" i="48"/>
  <c r="G123" i="47"/>
  <c r="G122" s="1"/>
  <c r="G88"/>
  <c r="G69"/>
  <c r="G135"/>
  <c r="G43"/>
  <c r="G55"/>
  <c r="G13"/>
  <c r="G51"/>
  <c r="J25" i="74" l="1"/>
  <c r="G10" i="47"/>
  <c r="G48"/>
  <c r="G138" l="1"/>
  <c r="H22" i="74" s="1"/>
  <c r="G15" i="45"/>
  <c r="G13"/>
  <c r="G11"/>
  <c r="G139" i="47" l="1"/>
  <c r="G17" i="45"/>
  <c r="H24" i="74" l="1"/>
  <c r="I22"/>
  <c r="G140" i="47"/>
  <c r="G18" i="45"/>
  <c r="I24" i="74" l="1"/>
  <c r="I29" s="1"/>
  <c r="H29"/>
  <c r="J22"/>
  <c r="G19" i="45"/>
  <c r="J24" i="74" l="1"/>
  <c r="J29" s="1"/>
</calcChain>
</file>

<file path=xl/sharedStrings.xml><?xml version="1.0" encoding="utf-8"?>
<sst xmlns="http://schemas.openxmlformats.org/spreadsheetml/2006/main" count="1773" uniqueCount="826">
  <si>
    <t>szt.</t>
  </si>
  <si>
    <t>ROBOTY ZIEMNE</t>
  </si>
  <si>
    <t>D 01.01.01
45233000-9</t>
  </si>
  <si>
    <t>ROBOTY PRZYGOTOWAWCZE</t>
  </si>
  <si>
    <t>Jm</t>
  </si>
  <si>
    <t>Ilość</t>
  </si>
  <si>
    <t>GEODEZYJNA DOKUMENTACJA POWYKONAWCZA</t>
  </si>
  <si>
    <t>ODTWORZENIE (WYZNACZENIE) TRASY I PUNKTÓW WYSOKOŚCIOWYCH
CPV: Roboty w zakresie konstruowania, fundamentowania oraz wykonywania nawierzchni autostrad, dróg</t>
  </si>
  <si>
    <t>3.</t>
  </si>
  <si>
    <t>Odtworzenie trasy i punktów wysokościowych w terenie równinnym</t>
  </si>
  <si>
    <t>ZIELEŃ DROGOWA</t>
  </si>
  <si>
    <t>PODBUDOWY</t>
  </si>
  <si>
    <t>NAWIERZCHNIE</t>
  </si>
  <si>
    <t>ELEMENTY ULIC</t>
  </si>
  <si>
    <t>3</t>
  </si>
  <si>
    <t>Lp.</t>
  </si>
  <si>
    <t>D 01.00.00</t>
  </si>
  <si>
    <t>*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</si>
  <si>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</si>
  <si>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</si>
  <si>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</si>
  <si>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Wartość</t>
  </si>
  <si>
    <t>RAZEM (netto)</t>
  </si>
  <si>
    <t>RAZEM (brutto)</t>
  </si>
  <si>
    <t>PODATEK VAT (23%)</t>
  </si>
  <si>
    <t>D 01.02.02
45112000-5</t>
  </si>
  <si>
    <t>ZDJĘCIE WARSTWY ZIEMI URODZAJNEJ
CPV: Roboty ziemne i wykopaliskowe</t>
  </si>
  <si>
    <t>WYKONANIE NASYPÓW
CPV: Roboty ziemne i wykopaliskowe</t>
  </si>
  <si>
    <t>4.</t>
  </si>
  <si>
    <t>5.</t>
  </si>
  <si>
    <t>6.</t>
  </si>
  <si>
    <t>7.</t>
  </si>
  <si>
    <t>9.</t>
  </si>
  <si>
    <t>1.</t>
  </si>
  <si>
    <t>2.</t>
  </si>
  <si>
    <t>8.</t>
  </si>
  <si>
    <t>10.</t>
  </si>
  <si>
    <t>11.</t>
  </si>
  <si>
    <t>14.</t>
  </si>
  <si>
    <t>15.</t>
  </si>
  <si>
    <t>Nazwa i adres obiektu</t>
  </si>
  <si>
    <t>pomiar</t>
  </si>
  <si>
    <t>12.</t>
  </si>
  <si>
    <t>13.</t>
  </si>
  <si>
    <t>16.</t>
  </si>
  <si>
    <t>Podstawa</t>
  </si>
  <si>
    <t>J.m.</t>
  </si>
  <si>
    <t>Cena jedn.</t>
  </si>
  <si>
    <t xml:space="preserve">KNR 5-08 0608/07 </t>
  </si>
  <si>
    <t xml:space="preserve">Montaż glowic kablowych - zarobienie na sucho końca kabla Cu 4-żyłowego o przekroju do 50 mm2 na napięcie do 1 kV </t>
  </si>
  <si>
    <t>odc.</t>
  </si>
  <si>
    <t>Podatek VAT (23%)</t>
  </si>
  <si>
    <t>opracował</t>
  </si>
  <si>
    <t>miejscowość, data</t>
  </si>
  <si>
    <t>………………………………………….</t>
  </si>
  <si>
    <t>……………………………………..</t>
  </si>
  <si>
    <t>…………………………………….</t>
  </si>
  <si>
    <t>D 01.02.04
45111000-8</t>
  </si>
  <si>
    <t>ROZBIÓRKA ELEMENTÓW DRÓG, OGRODZEŃ I PRZEPUSTÓW
CPV: Roboty w zakresie rozbiórek, przygotowania oraz oczyszczenia terenu pod budowę</t>
  </si>
  <si>
    <t>Oczyszczenie warstw konstrukcyjnych - warstwy niebitumiczne</t>
  </si>
  <si>
    <t>Oczyszczenie warstw konstrukcyjnych - warstwy bitumiczne</t>
  </si>
  <si>
    <t>Skropienie warstw konstrukcyjnych emulsją asfaltową</t>
  </si>
  <si>
    <t>Cena jednostkowa</t>
  </si>
  <si>
    <t>kalk. Indywidualna</t>
  </si>
  <si>
    <t>17.</t>
  </si>
  <si>
    <t>kpl.</t>
  </si>
  <si>
    <t>18.</t>
  </si>
  <si>
    <t>19.</t>
  </si>
  <si>
    <t>20.</t>
  </si>
  <si>
    <t>21.</t>
  </si>
  <si>
    <t>22.</t>
  </si>
  <si>
    <t>23.</t>
  </si>
  <si>
    <t>24.</t>
  </si>
  <si>
    <t>25.</t>
  </si>
  <si>
    <t>KNR 2-18 0613/04</t>
  </si>
  <si>
    <t>26.</t>
  </si>
  <si>
    <t>KNR 2-18 0625/02</t>
  </si>
  <si>
    <t>Próba szczelności kanałów rurowych o średnicy nominalnej 200mm</t>
  </si>
  <si>
    <t>Układanie bednarki w rowkach kablowych (bednarka do 120 mm2)</t>
  </si>
  <si>
    <t>kpl</t>
  </si>
  <si>
    <t>……………………………</t>
  </si>
  <si>
    <t>km</t>
  </si>
  <si>
    <t>D 01.02.01
45112000-5</t>
  </si>
  <si>
    <t>USUNIĘCIE DRZEW I KRZEWÓW
CPV: Roboty ziemne i wykopaliskowe</t>
  </si>
  <si>
    <t>Mg</t>
  </si>
  <si>
    <t>D 07.01.01
45233000-9</t>
  </si>
  <si>
    <t>OZNAKOWANIE POZIOME
CPV: Roboty w zakresie konstruowania, fundamentowania oraz wykonywania nawierzchni autostrad, dróg</t>
  </si>
  <si>
    <t>OZNAKOWANIE DRÓG I URZĄDZENIA BEZPIECZEŃSTWA RUCHU</t>
  </si>
  <si>
    <t>KNR 2-31 0802/07</t>
  </si>
  <si>
    <t>KNR 2-31 0802/08</t>
  </si>
  <si>
    <t>KNR 2-31 0114/05</t>
  </si>
  <si>
    <t>KNR 2-31 1004/07</t>
  </si>
  <si>
    <t>Skropienie nawierzchni asfaltem</t>
  </si>
  <si>
    <t>KNR 2-31 0311/01</t>
  </si>
  <si>
    <t>KNR 2-31 0311/02</t>
  </si>
  <si>
    <r>
      <t>m</t>
    </r>
    <r>
      <rPr>
        <vertAlign val="superscript"/>
        <sz val="10"/>
        <rFont val="Arial CE"/>
        <charset val="238"/>
      </rPr>
      <t>3</t>
    </r>
  </si>
  <si>
    <t>oś</t>
  </si>
  <si>
    <t>KNR 5-10 0303/01</t>
  </si>
  <si>
    <t>Ręczne układanie kabli wielożyłowych YAKY 4x35 w rowach kablowych</t>
  </si>
  <si>
    <t>KNNR 4 1308/03</t>
  </si>
  <si>
    <t>1.1</t>
  </si>
  <si>
    <t>1.1.1</t>
  </si>
  <si>
    <t>1.3</t>
  </si>
  <si>
    <t>1.3.1</t>
  </si>
  <si>
    <t>1.4</t>
  </si>
  <si>
    <t>D 02.00.00</t>
  </si>
  <si>
    <t>D 02.01.01
45112000-5</t>
  </si>
  <si>
    <t>WYKONANIE WYKOPÓW W GRUNTACH I-V KATEGORII
CPV: Roboty ziemne i wykopaliskowe</t>
  </si>
  <si>
    <t>D 02.03.01
45112000-5</t>
  </si>
  <si>
    <t>D 04.00.00</t>
  </si>
  <si>
    <t>D 04.01.01
45233000-9</t>
  </si>
  <si>
    <t>PROFILOWANIE I ZAGĘSZCZANIE PODŁOŻA
CPV: Roboty w zakresie konstruowania, fundamentowania oraz wykonywania nawierzchni autostrad, dróg</t>
  </si>
  <si>
    <t>D 04.03.01
45233000-9</t>
  </si>
  <si>
    <t>OCZYSZCZENIE I SKROPIENIE WARSTW KONSTRUKCYJNYCH
CPV: Roboty w zakresie konstruowania, fundamentowania oraz wykonywania nawierzchni autostrad, dróg</t>
  </si>
  <si>
    <t>D 04.04.02
45233000-9</t>
  </si>
  <si>
    <t>PODBUDOWA Z KRUSZYWA ŁAMANEGO STABILIZOWANEGO MECHANICZNIE
CPV: Roboty w zakresie konstruowania, fundamentowania oraz wykonywania nawierzchni autostrad, dróg</t>
  </si>
  <si>
    <t>D 04.05.01
45233000-9</t>
  </si>
  <si>
    <t>PODBUDOWA Z MIESZANKI KRUSZYWA ZWIĄZANEGO CEMENTEM
CPV: Roboty w zakresie konstruowania, fundamentowania oraz wykonywania nawierzchni autostrad, dróg</t>
  </si>
  <si>
    <t>D 04.06.01
45233000-9</t>
  </si>
  <si>
    <t>PODBUDOWA BETONOWA
CPV: Roboty w zakresie konstruowania, fundamentowania oraz wykonywania nawierzchni autostrad, dróg</t>
  </si>
  <si>
    <t>D 04.07.01
45233000-9</t>
  </si>
  <si>
    <t>PODBUDOWA Z BETONU ASFALTOWEGO
CPV: Roboty w zakresie konstruowania, fundamentowania oraz wykonywania nawierzchni autostrad, dróg</t>
  </si>
  <si>
    <t>D 04.08.01
45233000-9</t>
  </si>
  <si>
    <t>05.00.00</t>
  </si>
  <si>
    <t>D 05.03.05
45233000-9</t>
  </si>
  <si>
    <t>NAWIERZCHNIA Z BETONU ASFALTOWEGO
CPV: Roboty w zakresie konstruowania, fundamentowania oraz wykonywania nawierzchni autostrad, dróg</t>
  </si>
  <si>
    <t>D 05.03.11
45233000-9</t>
  </si>
  <si>
    <t>FREZOWANIE NAWIERZCHNI ASFALTOWYCH NA ZIMNO
CPV: Roboty w zakresie konstruowania, fundamentowania oraz wykonywania nawierzchni autostrad, dróg</t>
  </si>
  <si>
    <t>OZNAKOWANIE PIONOWE
CPV: Roboty w zakresie konstruowania, fundamentowania oraz wykonywania nawierzchni autostrad, dróg</t>
  </si>
  <si>
    <t>KRAWĘŻNIKI I OPORNIKI BETONOWE
CPV: Roboty w zakresie konstruowania, fundamentowania oraz wykonywania nawierzchni autostrad, dróg</t>
  </si>
  <si>
    <t>D 08.02.01
45233000-9</t>
  </si>
  <si>
    <t>D 08.03.01
45233000-9</t>
  </si>
  <si>
    <t>BETONOWE OBRZEŻA CHODNIKOWE
CPV: Roboty w zakresie konstruowania, fundamentowania oraz wykonywania nawierzchni autostrad, dróg</t>
  </si>
  <si>
    <t>Wykonanie robót pomiarowych dla inwentaryzacji powykonawczej wraz z wykonaniem  mapy powykonawczej i włączeniem jej do zasobów geodezyjnych</t>
  </si>
  <si>
    <t>Wartość netto</t>
  </si>
  <si>
    <t>Razem:</t>
  </si>
  <si>
    <t xml:space="preserve">Obsługa geodezyjna - wytyczenie trasy kabli i położenia słupów, wykonanie inwentaryzacji powykonawczej </t>
  </si>
  <si>
    <t>Mechaniczne usunięcie ziemi urodzajnej z darniną z wywozem na składowisko Wykonawcy wraz z utylizacją</t>
  </si>
  <si>
    <r>
      <t>m</t>
    </r>
    <r>
      <rPr>
        <vertAlign val="superscript"/>
        <sz val="11"/>
        <rFont val="Arial1"/>
        <charset val="238"/>
      </rPr>
      <t>3</t>
    </r>
  </si>
  <si>
    <t>Rozebranie słupków stalowych do znaków z wywozem na składowisko Zamawiającego</t>
  </si>
  <si>
    <t>szt</t>
  </si>
  <si>
    <t>Wykonanie wykopów z wywozem i utylizacją na składowisko wykonawcy wraz z utylizacją</t>
  </si>
  <si>
    <t>Profilowanie i zagęszczenie podłoża pod warstwy konstrukcyjne</t>
  </si>
  <si>
    <t>Wykonanie nawierzchni z betonu asfaltowego AC 22P (podbudowa zasadnicza)  gr. 7 cm</t>
  </si>
  <si>
    <t>WYRÓWNANIE ISTNIEJACEJ PODBUDOWY BETONEM ASFALTOWYM
CPV: Roboty w zakresie konstruowania, fundamentowania oraz wykonywania nawierzchni autostrad, dróg</t>
  </si>
  <si>
    <t>Wyrównianie nawierzchni  poprzez wykonanie warstwy profilowej AC16W min. 4 cm</t>
  </si>
  <si>
    <t>NAWIERZCHNIA Z KOSTKI KAMIENNEJ
CPV: Roboty w zakresie konstruowania, fundamentowania oraz wykonywania nawierzchni autostrad, dróg</t>
  </si>
  <si>
    <t>Wykonanie nawierzchni z betonu asfaltowego AC 8S (warstwa ścieralna)  gr. 5 cm</t>
  </si>
  <si>
    <t>NAWIERZCHNIA Z KOSTKI BETONOWEJ
CPV:Roboty w zakresie konstruowania, fundamentowania oraz wykonywania nawierzchni autostrad, dróg</t>
  </si>
  <si>
    <t>D 05.03.26
45233000-9</t>
  </si>
  <si>
    <t>UŁOŻENIE GEOSIATKI Z WŁÓKIEN SZKLANO - WĘGLOWYCH
CPV:Roboty w zakresie konstruowania, fundamentowania oraz wykonywania nawierzchni autostrad, dróg</t>
  </si>
  <si>
    <t>Przymocowanie tarcz znaków drogowych odblaskowych do gotowych słupków - typ D</t>
  </si>
  <si>
    <t>D 07.06.02
45233000-9</t>
  </si>
  <si>
    <t>URZĄDZENIA ZABEZPIECZAJĄCE RUCH PIESZYCH
CPV: Roboty w zakresie konstruowania, fundamentowania oraz wykonywania nawierzchni autostrad, dróg</t>
  </si>
  <si>
    <t>Ustawienie krawężników betonowych 15x30 z wykonaniem ław betonowych z oporem z betonu C-12/15 na podsypce cementowo-piaskowej 1:4 gr. 5 cm</t>
  </si>
  <si>
    <t>Ustawienie krawężników betonowych 15x22 z wykonaniem ław betonowych z oporem z betonu C-12/15 na podsypce cementowo-piaskowej 1:4 gr. 5 cm</t>
  </si>
  <si>
    <t>Ustawienie krawężników betonowych 15x30/22 z wykonaniem ław betonowych z oporem z betonu C-12/15 na podsypce cementowo-piaskowej 1:4 gr. 5 cm</t>
  </si>
  <si>
    <t>Ustawienie oporników betonowych 12x25 z wykonaniem ław betonowych z oporem z betonu C-12/15 na podsypce cementowo-piaskowej 1:4 gr. 5 cm</t>
  </si>
  <si>
    <t>CHODNIK Z PŁYT CHODNIKOWYCH BETONOWYCH
CPV: Roboty w zakresie konstruowania, fundamentowania oraz wykonywania nawierzchni autostrad, dróg</t>
  </si>
  <si>
    <t>Ustawienie obrzeży betonowych 8x30 z wykonaniem ław betonowych z oporem z betonu C-12/15 na podsypce cementowo-piaskowej 1:4 gr. 5 cm</t>
  </si>
  <si>
    <t>GG.00.12.01 45233000-9</t>
  </si>
  <si>
    <t>m-1przew</t>
  </si>
  <si>
    <t xml:space="preserve">Montaż wysięgników rurowych pojedyńczych o masie do 15 kg na słupie </t>
  </si>
  <si>
    <t>KNNR 5 0701-02</t>
  </si>
  <si>
    <t>KNNR 5 0702-02</t>
  </si>
  <si>
    <t>Element scalony - rodzaj robót                                                                                                    Opis robót i obliczenie ich ilości</t>
  </si>
  <si>
    <t xml:space="preserve">D 01.03.04 </t>
  </si>
  <si>
    <t>KANALIZACJA KABLOWA</t>
  </si>
  <si>
    <t>Budowa studni kablowej  -  SKR-2</t>
  </si>
  <si>
    <t>Mechaniczna rozbiórka studni kablowych</t>
  </si>
  <si>
    <t xml:space="preserve">Demontaż kanalizacji kablowej  - 1 otworowej </t>
  </si>
  <si>
    <t>KABEL OTK</t>
  </si>
  <si>
    <t xml:space="preserve">Montaż złącza przelotowego - każde następne włókno  </t>
  </si>
  <si>
    <t>Pomiary reflektometryczne linii światlowodowych, pomiary końcowe z przełącznicy, mierzony 1 światłowód</t>
  </si>
  <si>
    <t>Pomiary reflektometryczne linii światlowodowych, pomiary końcowe z przełącznicy, każdy następny zmierzony światłowód</t>
  </si>
  <si>
    <t>Pomiary tłumienności optycznej linii światlowodowych metodą transmisyjną, pomiar łącznie z innymi pomiarami, każdy następny mierzony światłowód</t>
  </si>
  <si>
    <t>Pomiary tłumienności odbicia wstecznego (reflektancji) złączek światłowodowych, pomiar łacznie z innymi pomiarami, jeden zmierzony światłowód</t>
  </si>
  <si>
    <t>zakończenie</t>
  </si>
  <si>
    <t>Pomiary tłumienności odbicia wstecznego (reflektancji) złączek światłowodowych, pomiar łącznie z innymi pomiarami, każdy następny zmierzony światłowód</t>
  </si>
  <si>
    <t>złącze</t>
  </si>
  <si>
    <t>KABLE MIEDZIANE</t>
  </si>
  <si>
    <t>Montaż złączy równoległych kabli wypełnionych ułożonych w kanalizacji kablowej z zastosowaniem pojedynczych łączników żył i termokurczliwych osłon wzmocnionych, złącze na kablu o liczbie par 50</t>
  </si>
  <si>
    <t>Wyłączenie kabla równoległego ze złącza kabla wypełnionego ułożonego w kanalizacji kablowej z zastosowaniem termokurczliwych osłon wzmocnionych, kabel o 50 parach</t>
  </si>
  <si>
    <t xml:space="preserve">Wyciąganie kabla w powłoce termoplast.z kanal.kablow.- otw.wypełn.więcej niż jednym kablem </t>
  </si>
  <si>
    <t>Pomiary końcowe prądem stałym kabla o 50 parach</t>
  </si>
  <si>
    <t>Pomiary tłumienności skutecznej przy jednej częstotliwości kabla o 50 parach</t>
  </si>
  <si>
    <t>Pomiary końcowe prądem stałym kabla o 20 parach</t>
  </si>
  <si>
    <t>Pomiary tłumienności skutecznej przy jednej częstotliwości kabla o 20 parach</t>
  </si>
  <si>
    <t>SŁUP KABLOWY</t>
  </si>
  <si>
    <t>RAZEM BRUTTO)</t>
  </si>
  <si>
    <t>Nr poz.</t>
  </si>
  <si>
    <t>Opis robót</t>
  </si>
  <si>
    <t>1</t>
  </si>
  <si>
    <t>2</t>
  </si>
  <si>
    <t>4</t>
  </si>
  <si>
    <t>5</t>
  </si>
  <si>
    <t>KNR 2-01w 0113/03</t>
  </si>
  <si>
    <t>Roboty pomiarowe przy liniowych robotach ziemnych - trasa kanalizacji wraz z dokumentacją geodezyjną powykonawczą</t>
  </si>
  <si>
    <t>m3</t>
  </si>
  <si>
    <t>KNR 2-01 0324/04</t>
  </si>
  <si>
    <t>m2</t>
  </si>
  <si>
    <t>KNR 2-18w 0511/02</t>
  </si>
  <si>
    <t>Podłoża pod kanały i obiekty z materiałów sypkich grub. 15cm - PODSYPKA</t>
  </si>
  <si>
    <t>KNR 2-18W 0511/04</t>
  </si>
  <si>
    <t>Podłoża pod kanały i obiekty z materiałów sypkich o grubości  30cm - OBSYPKA, ZASYPKA</t>
  </si>
  <si>
    <t>Rozebranie mechaniczne podbudowy z kruszywa kamiennego o grubości 15cm</t>
  </si>
  <si>
    <t>Podbudowa z kruszywa łamanego - warstwa dolna o grub.po zagęszcz. 15 cm</t>
  </si>
  <si>
    <t>KNR 2-31 0114/04</t>
  </si>
  <si>
    <t>Warstwa wiążąca z betonu asfaltowego AC22W- grub.po zagęszcz. 4 cm</t>
  </si>
  <si>
    <t>0,5m</t>
  </si>
  <si>
    <t>KNR 2-18 0613/03</t>
  </si>
  <si>
    <t>Studnie rewizyjne w gotowym wykopie z kręgów żelbetowych o średnicy 1200mm i głębokości 3m</t>
  </si>
  <si>
    <t>Studzienka ściekowa uliczna prefabrykowana żelbetowa o średnicy 500mm z osadnikiem H=1,0m i wpustem krawężnikowo-jezdniowym D-400</t>
  </si>
  <si>
    <t xml:space="preserve">Cena jedn. </t>
  </si>
  <si>
    <t>Roboty ziemne  z transportem urobku na składowisko Wykonawcy i utylizacją</t>
  </si>
  <si>
    <t>Zasypanie wykopów piaskiem z zakupem, dostawą materiału i zagęszczeniem</t>
  </si>
  <si>
    <t>Wywiezienie gruzu z terenu rozbiórki na składowisko Wykonawcy z utylizacją</t>
  </si>
  <si>
    <t>Nawierzchnia z mieszanek mineralno-bitumicznych grysowo-żwirowych - warstwa wiążąca afaltowa AC22W - zwiększenie grubości warstwy do 8 cm</t>
  </si>
  <si>
    <t>27.</t>
  </si>
  <si>
    <t>28.</t>
  </si>
  <si>
    <t>29.</t>
  </si>
  <si>
    <t>30.</t>
  </si>
  <si>
    <t>31.</t>
  </si>
  <si>
    <t>32.</t>
  </si>
  <si>
    <t>Wartość netto:</t>
  </si>
  <si>
    <t>Wartość brutto:</t>
  </si>
  <si>
    <t xml:space="preserve"> KANALIZACJA DESZCZOWA - ROBOTY ZIEMNE</t>
  </si>
  <si>
    <t xml:space="preserve"> KANALIZACJA DESZCZOWA - ROBOTY INSTALACYJNE</t>
  </si>
  <si>
    <t>1.1.</t>
  </si>
  <si>
    <t>1.2.</t>
  </si>
  <si>
    <t>1.3.</t>
  </si>
  <si>
    <t>2.1.</t>
  </si>
  <si>
    <t>2.2.</t>
  </si>
  <si>
    <t>2.3.</t>
  </si>
  <si>
    <t>3.1.</t>
  </si>
  <si>
    <t>1.4.</t>
  </si>
  <si>
    <t>1.5.</t>
  </si>
  <si>
    <t>1.6.</t>
  </si>
  <si>
    <t>godz.</t>
  </si>
  <si>
    <t>KNR 2-18 0804/02</t>
  </si>
  <si>
    <t>DROGI</t>
  </si>
  <si>
    <t>opracował:</t>
  </si>
  <si>
    <t>…………………………………</t>
  </si>
  <si>
    <t>………………………………</t>
  </si>
  <si>
    <t>………………………………………………</t>
  </si>
  <si>
    <t>……………………………………………</t>
  </si>
  <si>
    <t>……………………………………………………</t>
  </si>
  <si>
    <t>…………………………………………………</t>
  </si>
  <si>
    <t>Likwidacja kolizji z urządzeniami teletechnicznymi firmy ORANGE POLSKA S.A.</t>
  </si>
  <si>
    <t>1.7.</t>
  </si>
  <si>
    <t>1.8.</t>
  </si>
  <si>
    <t>1.9.</t>
  </si>
  <si>
    <t>1.10.</t>
  </si>
  <si>
    <t>1.11.</t>
  </si>
  <si>
    <t>1.12.</t>
  </si>
  <si>
    <t>Przebudowa ulicy Górniczej w Inowrocławiu</t>
  </si>
  <si>
    <t>Mechaniczne ścięcie drzew  z karczowaniem pni o śr. 26-35 cm z wywozem materiałów na składowisko Wykonawcy i utylizacją z zasypaniem wykopów po karczowaniu</t>
  </si>
  <si>
    <r>
      <t>m</t>
    </r>
    <r>
      <rPr>
        <vertAlign val="superscript"/>
        <sz val="11"/>
        <rFont val="Arial1"/>
        <charset val="238"/>
      </rPr>
      <t>2</t>
    </r>
  </si>
  <si>
    <t>Rozebranie nawierzchni z kostki betonowej  gr. 6 cm  - materiał nadający się do odzysku oczyścić, spaletyzować i odwieźć do magazynu Zamawiającego na odległość do 5 km, wywóz pozostałości na składowisko składowisko Wykonawcy wraz z utylizacją</t>
  </si>
  <si>
    <t>Rozebranie nawierzchni z kostki betonowej  gr. 8 cm  - materiał nadający się do odzysku oczyścić, spaletyzować i odwieźć do magazynu Zamawiającego na odległość do 5 km, wywóz pozostałości na składowisko składowisko Wykonawcy wraz z utylizacją</t>
  </si>
  <si>
    <t>Rozebranie nawierzchni z płytek 25x25x6 cm  - materiał nadający się do odzysku oczyścić, spaletyzować i odwieźć do magazynu Zamawiającego na odległość do 5 km, wywóz pozostałości na składowisko składowisko Wykonawcy wraz z utylizacją</t>
  </si>
  <si>
    <t>Rozebranie barier drogowych ochronnych z wywozem na składowisko Zamawiającego</t>
  </si>
  <si>
    <t>Rozbiórka istniejącego ogrodzenia w pasie dzielącym z wywozem na składowisko Wykonawcy wraz z utylizacją</t>
  </si>
  <si>
    <t>Formowanie nasypów z  zakupem i dowozem materiału wraz z zagęszczeniem</t>
  </si>
  <si>
    <t>3.2.</t>
  </si>
  <si>
    <t>3.1.1.</t>
  </si>
  <si>
    <t>3.2.1.</t>
  </si>
  <si>
    <t>3.2.2.</t>
  </si>
  <si>
    <t>3.2.3.</t>
  </si>
  <si>
    <t>3.3.</t>
  </si>
  <si>
    <t>3.3.1.</t>
  </si>
  <si>
    <t>3.3.2.</t>
  </si>
  <si>
    <t>3.3.3.</t>
  </si>
  <si>
    <t>3.4.</t>
  </si>
  <si>
    <t>3.4.1.</t>
  </si>
  <si>
    <t>3.4.2.</t>
  </si>
  <si>
    <t>3.4.3.</t>
  </si>
  <si>
    <t>3.4.4.</t>
  </si>
  <si>
    <t>3.4.5.</t>
  </si>
  <si>
    <t>3.5.</t>
  </si>
  <si>
    <t>3.5.1.</t>
  </si>
  <si>
    <t>3.5.2.</t>
  </si>
  <si>
    <t>3.5.3.</t>
  </si>
  <si>
    <r>
      <t>m</t>
    </r>
    <r>
      <rPr>
        <vertAlign val="superscript"/>
        <sz val="11"/>
        <rFont val="Arial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</si>
  <si>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3.6.</t>
  </si>
  <si>
    <t>3.6.1.</t>
  </si>
  <si>
    <t>3.7.</t>
  </si>
  <si>
    <t>3.7.1.</t>
  </si>
  <si>
    <t>Wykonanie nawierzchni z betonu asfaltowego AC 11S (warstwa ścieralna)  gr.4 cm</t>
  </si>
  <si>
    <t>Wykonanie nawierzchni z betonu asfaltowego AC 16W (warstwa wiążąca)  gr. 6 cm</t>
  </si>
  <si>
    <t>4.1.</t>
  </si>
  <si>
    <t>4.1.1.</t>
  </si>
  <si>
    <t>4.2.</t>
  </si>
  <si>
    <t>4.2.1.</t>
  </si>
  <si>
    <t xml:space="preserve">Wykonanie nawierzchni z kostki betonowej, gr. 8 cm szarej na podsypce cem.-piaskowej </t>
  </si>
  <si>
    <r>
      <t>Wykonanie nawierzchni z kostki betonowej, gr. 8 cm czarnej na podsypce cem.-piaskowej</t>
    </r>
    <r>
      <rPr>
        <i/>
        <sz val="8"/>
        <rFont val="Arial1"/>
        <charset val="238"/>
      </rPr>
      <t xml:space="preserve"> </t>
    </r>
  </si>
  <si>
    <t>4.3.</t>
  </si>
  <si>
    <t>4.3.1.</t>
  </si>
  <si>
    <t>Ułożenie siatki wzmacniającej z włókien szklano - węglowych, szer. 1,5m</t>
  </si>
  <si>
    <t>4.4.</t>
  </si>
  <si>
    <t>4.4.1.</t>
  </si>
  <si>
    <t>Wykonanie frezowania nawierzchni asfaltowych na zimno gr. do 4 cm z wywozem destruktu na składowisko Zamawiającego</t>
  </si>
  <si>
    <t>Nawierzchnia z kostki kamiennej 4/6 na podsypce z miału granitowego 0,75-2,0mm,gr 5 cm</t>
  </si>
  <si>
    <t>4.2.2.</t>
  </si>
  <si>
    <t>4.2.3.</t>
  </si>
  <si>
    <t>D 05.03.23
45233000-9</t>
  </si>
  <si>
    <t>4.4.2.</t>
  </si>
  <si>
    <t>4.4.3.</t>
  </si>
  <si>
    <t>4.4.4.</t>
  </si>
  <si>
    <t>4.4.5.</t>
  </si>
  <si>
    <t>4.5.</t>
  </si>
  <si>
    <t>4.5.1.</t>
  </si>
  <si>
    <t>6.1.</t>
  </si>
  <si>
    <t>6.1.1.</t>
  </si>
  <si>
    <t>6.1.2.</t>
  </si>
  <si>
    <t>6.1.3.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</si>
  <si>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</si>
  <si>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</si>
  <si>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</si>
  <si>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</si>
  <si>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</si>
  <si>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</si>
  <si>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</si>
  <si>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</si>
  <si>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5.3.</t>
  </si>
  <si>
    <t>5.3.1.</t>
  </si>
  <si>
    <t>D 08.00.00.</t>
  </si>
  <si>
    <t>D 08.01.01
45233000-10</t>
  </si>
  <si>
    <t>6.1.4.</t>
  </si>
  <si>
    <t xml:space="preserve">Wykonanie nawierzchni z płytek  guzkowanych żółtych, gr. 8 cm na podsypce cem.-piaskowej </t>
  </si>
  <si>
    <t>6.2.</t>
  </si>
  <si>
    <t>6.2.1.</t>
  </si>
  <si>
    <t>6.3.</t>
  </si>
  <si>
    <t>6.3.1.</t>
  </si>
  <si>
    <t>D 09.00.00.</t>
  </si>
  <si>
    <t>ZIELEŃ DROGOWA
CPV: Sadzenie drzew</t>
  </si>
  <si>
    <t>7.1.</t>
  </si>
  <si>
    <t>7.1.1.</t>
  </si>
  <si>
    <t>7.1.2.</t>
  </si>
  <si>
    <t>7.1.3.</t>
  </si>
  <si>
    <t>7.2.</t>
  </si>
  <si>
    <t>HUMUSOWANIE Z OBSIANIEM TRAWĄ
CPV:Roboty ziemne i wykopaliskowe</t>
  </si>
  <si>
    <t>Humusowanie z obsianiem trawą, warstwa humusu 10 cm</t>
  </si>
  <si>
    <t>7.2.1.</t>
  </si>
  <si>
    <t>8.1.</t>
  </si>
  <si>
    <t>8.1.1.</t>
  </si>
  <si>
    <t>Likwidacja elementów oświetlenia</t>
  </si>
  <si>
    <t>KNR 5-10 0508-05</t>
  </si>
  <si>
    <t>Montaż w rowach muf przelotowych z rur termokurczliwych na kablach wielożylowych z żyłami Al. o przekroju do 70 mm2 na napięcie do 1 kV</t>
  </si>
  <si>
    <t>KNR 5-10 0303-02</t>
  </si>
  <si>
    <t>Układanie rur ochronnych PCW dwudzielnych A-PS o średnicy 58 mm w wykopie</t>
  </si>
  <si>
    <t>KNR 5-10 1005-07</t>
  </si>
  <si>
    <t>Demontaż opraw</t>
  </si>
  <si>
    <t>KNR 5-10 1002-01</t>
  </si>
  <si>
    <t>Demontaż wysięgników o ciężarze do 15 kg na słupie</t>
  </si>
  <si>
    <t>KNR 5-10 0709-03</t>
  </si>
  <si>
    <r>
      <t xml:space="preserve">OŚWIETLENIE ULIC </t>
    </r>
    <r>
      <rPr>
        <b/>
        <sz val="14"/>
        <rFont val="Arial CE"/>
        <charset val="238"/>
      </rPr>
      <t xml:space="preserve"> </t>
    </r>
  </si>
  <si>
    <t>Ręczne kopanie rowków kablowych grunt kat. III</t>
  </si>
  <si>
    <t>Układanie rur ochronnych PCW  DVKo średnicy 75 mm w wykopie</t>
  </si>
  <si>
    <t>KNR 5-10 0301/01</t>
  </si>
  <si>
    <t>Nasypanie wastwy piasku o grubości 0,1m na dno rowu kablowego o szer. 0,4m (dwie warstwy)</t>
  </si>
  <si>
    <t>KNR 5-10 0103/03</t>
  </si>
  <si>
    <t>KNR 5-10 0114/03</t>
  </si>
  <si>
    <t>Ręczne układanie kabli wielożyłowych YAKY 4x35 w przepustach, złączu i szafce</t>
  </si>
  <si>
    <t xml:space="preserve">Ręczne zasypanie rowów dla kabli </t>
  </si>
  <si>
    <t>KNR 5-10 0709/03</t>
  </si>
  <si>
    <t>KNR 5-10 1002-02</t>
  </si>
  <si>
    <t>KNR 5-10 1004-01</t>
  </si>
  <si>
    <t>Wciąganie przewodów w słup  przy udziale podnośnika samochodowego</t>
  </si>
  <si>
    <t>KNNR 5 0203-02</t>
  </si>
  <si>
    <t>Przewody kabelkowe o łącznym przekroju żył do 12,5mm2,  LgY żo 10</t>
  </si>
  <si>
    <t>KNR 5-10 1001-04</t>
  </si>
  <si>
    <t>Montaż tabliczek bezpiecznikowych na konstrukcji IZK 4-01</t>
  </si>
  <si>
    <t>Montaż tabliczek bezpiecznikowych na konstrukcji IZK 4-02</t>
  </si>
  <si>
    <t>Montaż tabliczek bezpiecznikowych na konstrukcji IZK 4-03</t>
  </si>
  <si>
    <t>KNR 5-10 1001-03</t>
  </si>
  <si>
    <t>KNR 5-10 0604-07</t>
  </si>
  <si>
    <t>KNNR 5 1203-05</t>
  </si>
  <si>
    <t>KNNR 5 0707-06</t>
  </si>
  <si>
    <t>Układanie kabli o masie do 9,0 kg w rowach kablowych (YAKY 4x50)</t>
  </si>
  <si>
    <t>szt. żył</t>
  </si>
  <si>
    <t>KNNR 5 0401-01</t>
  </si>
  <si>
    <t>KNNR 5 1304-01</t>
  </si>
  <si>
    <t>Badania i pomiary instalacji uziemiającej (pierwszy pomiar)</t>
  </si>
  <si>
    <t>KNNR 5 1304-02</t>
  </si>
  <si>
    <t>Badania i pomiary instalacji uziemiającej (następny pomiar)</t>
  </si>
  <si>
    <t>KNNR 5 1303-03</t>
  </si>
  <si>
    <t>Pomiar rezystancji izolacji instalacji elektrycznej - obwód trójfazowy (pierwszy pomiar)</t>
  </si>
  <si>
    <t>KNNR 5 1303-04</t>
  </si>
  <si>
    <t>Pomiar rezystancji izolacji instalacji elektrycznej - obwód trójfazowy następny pomiar)</t>
  </si>
  <si>
    <t>kalk. wlasna</t>
  </si>
  <si>
    <t>KNR 2-01 0216-01</t>
  </si>
  <si>
    <t>Wykopy wykonane mechanicznie na odklad</t>
  </si>
  <si>
    <t>Pełne umocnienie (wraz z rozbiórką) szalunkami pionowych ścian wykopów liniowych, grunt kategorii I-III nawodniony</t>
  </si>
  <si>
    <t>Odwodnienie wykopu wg technologii wykonawcy</t>
  </si>
  <si>
    <t>KNR 2-01 0230-01</t>
  </si>
  <si>
    <t>Zasypanie wykopu gruntem z odkladu z zagęszczeniem</t>
  </si>
  <si>
    <t>KNR 4-05t1 0411-02</t>
  </si>
  <si>
    <t>Likwidacja studzienek ulicznych betonowych fi 500 z osadnikiem i przykanalikami z wywozem i utylizacją</t>
  </si>
  <si>
    <t>Studnie rewizyjne w gotowym wykopie z kręgów żelbetowych o średnicy 1200mm - za każde 0,5m różnicy głębokości studni (zmniejszenie o 1 m)</t>
  </si>
  <si>
    <t>Kanały z rur PVC klasy S (8,0 kN/m2) łączonych na wcisk o śr. zewn. 200 mm</t>
  </si>
  <si>
    <t>KNNR 4 1308/02</t>
  </si>
  <si>
    <t>Kanały z rur PVC klasy S (8,0 kN/m2) łączonych na wcisk o śr. zewn. 160 mm</t>
  </si>
  <si>
    <t>KNR 2-18W 0422/02</t>
  </si>
  <si>
    <t>KNR 4-01 0208-02</t>
  </si>
  <si>
    <t>Wiercenie otworów w elementach z betonu (siodlowe przejście szczelne) dn 200 mm</t>
  </si>
  <si>
    <t>KNR 4-01 0208-03</t>
  </si>
  <si>
    <t>KNR 4-01 0208-04</t>
  </si>
  <si>
    <t>Wiercenie otworów w elementach z betonu (siodlowe przejście szczelne) dn 160 mm</t>
  </si>
  <si>
    <t>Wiercenie otworów w elementach z betonu (przejście szczelne) dn 200 mm</t>
  </si>
  <si>
    <t>KNR 2-18 0804/01</t>
  </si>
  <si>
    <t>Próba szczelności kanałów rurowych o średnicy nominalnej 160mm</t>
  </si>
  <si>
    <t xml:space="preserve"> KANALIZACJA DESZCZOWA - ODTWORZENIE NAWIERZCHNI</t>
  </si>
  <si>
    <t>Warstwa górna podbudowy z kruszywa łamanego  - za każdy dalszy 1cm (Krotność= 15)</t>
  </si>
  <si>
    <t>KNR 2-31 0109-01</t>
  </si>
  <si>
    <t>KNR 4-04 1103/01-05</t>
  </si>
  <si>
    <t>Mechaniczne rozebranie podbudowy z kruszywa kamiennego - dalszy 1 cm grub. (Krotność= 15)</t>
  </si>
  <si>
    <t>KNR 2-31 0803-03</t>
  </si>
  <si>
    <t>Rozebranie nawierzchni bitumicznej, warstwa gr. 3 cm</t>
  </si>
  <si>
    <t>KNR 2-31 0803-04</t>
  </si>
  <si>
    <t>Rozebranie nawierzchni bitumicznej, zwiększenie grubości do 5 cm</t>
  </si>
  <si>
    <t>Budowa kanalizacji kablowej 3 otworowej</t>
  </si>
  <si>
    <t>Budowa kanalizacji kablowej 1 otworowej</t>
  </si>
  <si>
    <t>Budowa studni kablowej  -  SKR-1</t>
  </si>
  <si>
    <t>Wymiana ramy z pokrywą na typ ciężki wzmocniony</t>
  </si>
  <si>
    <t xml:space="preserve">Demontaż kanalizacji kablowej  - 3 otworowej </t>
  </si>
  <si>
    <t>Odtworzenie nawierzchni</t>
  </si>
  <si>
    <t>Wykonanie przepustów rurą dwudzielną pod drogami, wykop otwarty - zabezpieczenie rurociągu kablowego - RHPDE_D160</t>
  </si>
  <si>
    <t>Montaż kolanka KF 120PS</t>
  </si>
  <si>
    <t>Wykonanie przepustów rurą dwudzielną pod drogami, wykop otwarty - zabezpieczenie rurociągu kablowego - RHPDE_D120</t>
  </si>
  <si>
    <t>Wykonanie przepustów rurą dwudzielną pod drogami, wykop otwarty - zabezpieczenie rurociągu kablowego - RHPDE_D110</t>
  </si>
  <si>
    <t>KANALIZACJA WTÓRNA</t>
  </si>
  <si>
    <t>1.13.</t>
  </si>
  <si>
    <t>Ręczne wciąganie rur kanalizacji wtórnej, otwór wolny, rury w zwojach 1*32</t>
  </si>
  <si>
    <t>Ręczne wciąganie rur kanalizacji wtórnej, , rury  1*32</t>
  </si>
  <si>
    <t>Badanie szczelności zamontowanych odcinkow kanalizacji wtórnej, średnica rur 32 mm</t>
  </si>
  <si>
    <t>Wyciąganie kabli światłowodowych z kanalizacji wtórnej</t>
  </si>
  <si>
    <t>Wyciąganie kabli światłowodowych do kanalizacji wtórnej</t>
  </si>
  <si>
    <t xml:space="preserve">Montaż złącza przelotowego - 1 włókno </t>
  </si>
  <si>
    <t>Montaż stelażu zapasu kabli światłowodowychw studni kablowej</t>
  </si>
  <si>
    <t>Pomiary reflektometryczne linii światlowodowych, pomiary montażowe z przełącznicy, mierzony 1 światłowód</t>
  </si>
  <si>
    <t>Pomiary reflektometryczne linii światlowodowych, pomiary montażowe z przełącznicy, każdy następny zmierzony światłowód</t>
  </si>
  <si>
    <t>Pomiary tłumienności optycznej linii światlowodowych metodą transmisyjną, pomiar łącznie z innymi pomiarami, mierzony jeden światłowód</t>
  </si>
  <si>
    <t>3.8.</t>
  </si>
  <si>
    <t>3.9.</t>
  </si>
  <si>
    <t>3.10.</t>
  </si>
  <si>
    <t>3.11.</t>
  </si>
  <si>
    <t>3.12.</t>
  </si>
  <si>
    <t>3.13.</t>
  </si>
  <si>
    <t>Ręczne wciąganie kabla wypelnionego w powłoce termoplastycznej do kanalizacji kablowej</t>
  </si>
  <si>
    <t>Montaż złączy równoległych kabli wypełnionych ułożonych w kanalizacji kablowej z zastosowaniem pojedynczych łączników żył i termokurczliwych osłon wzmocnionych, złącze na kablu o liczbie par 100</t>
  </si>
  <si>
    <t>Montaż złączy równoległych kabli wypełnionych ułożonych w kanalizacji kablowej z zastosowaniem pojedynczych łączników żył i termokurczliwych osłon wzmocnionych, złącze na kablu o liczbie par 30</t>
  </si>
  <si>
    <t>Montaż złączy równoległych kabli wypełnionych ułożonych w kanalizacji kablowej z zastosowaniem pojedynczych łączników żył i termokurczliwych osłon wzmocnionych, złącze na kablu o liczbie par 20</t>
  </si>
  <si>
    <t>Montaż złączy równoległych kabli wypełnionych ułożonych w kanalizacji kablowej z zastosowaniem pojedynczych łączników żył i termokurczliwych osłon wzmocnionych, złącze na kablu o liczbie par 10</t>
  </si>
  <si>
    <t>Montaż złączy równoległych kabli wypełnionych ułożonych w kanalizacji kablowej z zastosowaniem pojedynczych łączników żył i termokurczliwych osłon wzmocnionych, złącze na kablu o liczbie par 2</t>
  </si>
  <si>
    <t>Wyłączenie kabla równoległego ze złącza kabla wypełnionego ułożonego w kanalizacji kablowej z zastosowaniem termokurczliwych osłon wzmocnionych, kabel o 100 parach</t>
  </si>
  <si>
    <t>Wyłączenie kabla równoległego ze złącza kabla wypełnionego ułożonego w kanalizacji kablowej z zastosowaniem termokurczliwych osłon wzmocnionych, kabel o 30 parach</t>
  </si>
  <si>
    <t>Wyłączenie kabla równoległego ze złącza kabla wypełnionego ułożonego w kanalizacji kablowej z zastosowaniem termokurczliwych osłon wzmocnionych, kabel o 20 parach</t>
  </si>
  <si>
    <t>Wyłączenie kabla równoległego ze złącza kabla wypełnionego ułożonego w kanalizacji kablowej z zastosowaniem termokurczliwych osłon wzmocnionych, kabel o 10 parach</t>
  </si>
  <si>
    <t>Wyłączenie kabla równoległego ze złącza kabla wypełnionego ułożonego w kanalizacji kablowej z zastosowaniem termokurczliwych osłon wzmocnionych, kabel o 2 parach</t>
  </si>
  <si>
    <t>Pomiary końcowe prądem stałym kabla o 100 parach</t>
  </si>
  <si>
    <t>Pomiary tłumienności skutecznej przy jednej częstotliwości kabla o 100 parach</t>
  </si>
  <si>
    <t>Pomiary końcowe prądem stałym kabla o 30 parach</t>
  </si>
  <si>
    <t>Pomiary tłumienności skutecznej przy jednej częstotliwości kabla o 30 parach</t>
  </si>
  <si>
    <t>Pomiary końcowe prądem stałym kabla o 10 parach</t>
  </si>
  <si>
    <t>Pomiary tłumienności skutecznej przy jednej częstotliwości kabla o 10 parach</t>
  </si>
  <si>
    <t>Pomiary końcowe prądem stałym kabla o 2 parach</t>
  </si>
  <si>
    <t>Pomiary tłumienności skutecznej przy jednej częstotliwości kabla o 2 parach</t>
  </si>
  <si>
    <t>Przebudowa słupa kablowego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</si>
  <si>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</si>
  <si>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</si>
  <si>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</si>
  <si>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</si>
  <si>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</si>
  <si>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</si>
  <si>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</si>
  <si>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</si>
  <si>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</si>
  <si>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</si>
  <si>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</si>
  <si>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</si>
  <si>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</si>
  <si>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</si>
  <si>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</si>
  <si>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</si>
  <si>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</si>
  <si>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</si>
  <si>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</si>
  <si>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</si>
  <si>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</si>
  <si>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Wykonanie przepustów rurą dwudzielna pod drogami i innymi przeszkodami wykopem otwartym w gruncie kat. III - zabezpieczenie rurociągu kablowego - RHDPE_D160</t>
  </si>
  <si>
    <t>Montaż kolanka KF 160PS</t>
  </si>
  <si>
    <t>Demontaż rury kanalizacji kablowej</t>
  </si>
  <si>
    <t>Odtworzenie podbudowy drogowej</t>
  </si>
  <si>
    <t>Likwidacja kolizji z urządzeniami teletechnicznymi firmy K-PSI Sp. z o.o.</t>
  </si>
  <si>
    <t>Budowa kanalizacji kablowej</t>
  </si>
  <si>
    <t xml:space="preserve">Budowa studni kablowej </t>
  </si>
  <si>
    <t xml:space="preserve">Demontaż kanalizacji kablowej  </t>
  </si>
  <si>
    <t>Pomiary reflektometryczne linii światłowodowych, pomiary montażowe z przełącznicy, mierzony 1 światłowód</t>
  </si>
  <si>
    <t>Wywiezienie gruzu z rozbiórek na składowisko Wykonawcy z utylizacją</t>
  </si>
  <si>
    <t>D 05.03.01
45233000-9</t>
  </si>
  <si>
    <t>Glempa</t>
  </si>
  <si>
    <t>Razem</t>
  </si>
  <si>
    <t>ZESTAWIENIE ZBIORCZE</t>
  </si>
  <si>
    <t>Ulica</t>
  </si>
  <si>
    <t>Rodzaj robót</t>
  </si>
  <si>
    <t>drogowe</t>
  </si>
  <si>
    <t>kan. deszczowa.</t>
  </si>
  <si>
    <t>oświetlenie</t>
  </si>
  <si>
    <t>razem instalacje</t>
  </si>
  <si>
    <t>Wartość robót ogółem:</t>
  </si>
  <si>
    <r>
      <t xml:space="preserve">Nazwa zadania:     </t>
    </r>
    <r>
      <rPr>
        <i/>
        <sz val="14"/>
        <rFont val="Arial CE"/>
        <family val="2"/>
        <charset val="238"/>
      </rPr>
      <t xml:space="preserve"> </t>
    </r>
  </si>
  <si>
    <t>Obsługa geodezyjna: roboty pomiarowe - wytyczenie trasy kanalizacji w terenie równinnym oraz wykonanie geodezyjnej dokumentacji powykonawczej (wyniki inwentaryzacji dostarczyć w wersji drukowanej oraz elektronicznej w formacie dwg lub dxf)</t>
  </si>
  <si>
    <t>kalk. indywidualna</t>
  </si>
  <si>
    <t>Roboty ziemne z odwozem gruntu na składowisko wykonawcy z utylizacją</t>
  </si>
  <si>
    <r>
      <t>m</t>
    </r>
    <r>
      <rPr>
        <vertAlign val="superscript"/>
        <sz val="10"/>
        <rFont val="Arial CE"/>
        <family val="2"/>
        <charset val="238"/>
      </rPr>
      <t>3</t>
    </r>
  </si>
  <si>
    <t>581,505</t>
  </si>
  <si>
    <t>KNNR 1 0603/01</t>
  </si>
  <si>
    <t>Odwodnienie wykopów i pompowanie wody wg technologii wykonawcy</t>
  </si>
  <si>
    <t>KNR 2-01 0324-04</t>
  </si>
  <si>
    <t>Pełne umocnienie (z rozbiórką) pionowych ścian wykopów liniowych  w gruncie kat. III-IV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</si>
  <si>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</si>
  <si>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KNR 2-18 w   0511/02</t>
  </si>
  <si>
    <t>37,035</t>
  </si>
  <si>
    <t>KNR 2-18 w   0511/04</t>
  </si>
  <si>
    <t>151,586</t>
  </si>
  <si>
    <t>Zasypanie wykopów piaskiem z zakupem, dowozem materiału i zagęszczeniem</t>
  </si>
  <si>
    <t>348,702</t>
  </si>
  <si>
    <t>KNR 2-01 0505-04</t>
  </si>
  <si>
    <t>Plantowanie powierzchi gruntu po rozkopach</t>
  </si>
  <si>
    <t>325</t>
  </si>
  <si>
    <t>2. ROBOTY MONTAŻOWE</t>
  </si>
  <si>
    <t>ROBOTY MONTAŻOWE</t>
  </si>
  <si>
    <t xml:space="preserve">KNR 2-18 0613/03 </t>
  </si>
  <si>
    <t>Studnie rewizyjne w gotowym wykopie z kręgów żelbetowych o średnicy 1200mm i głębokości 3.0m</t>
  </si>
  <si>
    <t xml:space="preserve">Studnie rewizyjne w gotowym wykopie z kręgów żelbetowych  o średnicy 1200mm za każde 0,5m różnicy głębokości (zmniejszenie głębokości o 0,5m) </t>
  </si>
  <si>
    <t>Studzienka ściekowa uliczna prefabrykowana żelbetowa z izolacją zewnętrzną o średnicy 500mm    z osadnikiem i wpustem 620x420mm klasy D-400</t>
  </si>
  <si>
    <t>KNR 2-18 0511/05</t>
  </si>
  <si>
    <t>Kanały rurowe - rury żelbetowe  uszczelniane uszczelką gumową, średnica 500 mm, klasa obciążenia A</t>
  </si>
  <si>
    <t>Kanały z rur PCV litych klasy S (8,0kN/m) łączonych na wcisk, średnica 200 mm</t>
  </si>
  <si>
    <t>KNR 4-01 0208/02</t>
  </si>
  <si>
    <t>Wykonanie otworów w elementach z betonu + siodłowe przejście szczelne o średnicy  Dn 200mm - analogia</t>
  </si>
  <si>
    <t>Wykonanie otworów w elementach z betonu + siodłowe przejście szczelne o średnicy  Dn 500mm - analogia</t>
  </si>
  <si>
    <t>KNR2-19w 0306/02</t>
  </si>
  <si>
    <t>Rury ochronne dwudzielne Dn 110</t>
  </si>
  <si>
    <t>KNNR 4 1506/06</t>
  </si>
  <si>
    <r>
      <t>I</t>
    </r>
    <r>
      <rPr>
        <sz val="10"/>
        <rFont val="Arial CE"/>
        <family val="2"/>
        <charset val="238"/>
      </rPr>
      <t>zolacja zewnetrzna lepikiem asfaltowym stosowanym na zimno rur betonowych i żelbetowych                   o średnicy 500 mm (dwie warstwy)</t>
    </r>
  </si>
  <si>
    <t>KNR 2-18 0804/03</t>
  </si>
  <si>
    <t>KNR 2-18 0804/06</t>
  </si>
  <si>
    <t>Próba szczelności kanałów rurowych o średnicy nominalnej 500mm</t>
  </si>
  <si>
    <t xml:space="preserve">Przegląd wykonanych kolektorów kamerą inspekcyjną  </t>
  </si>
  <si>
    <t>……………………………….</t>
  </si>
  <si>
    <t>Nazwa zadania:</t>
  </si>
  <si>
    <r>
      <t>OŚWIETLENIE</t>
    </r>
    <r>
      <rPr>
        <sz val="12"/>
        <rFont val="Arial CE"/>
        <charset val="238"/>
      </rPr>
      <t xml:space="preserve"> </t>
    </r>
  </si>
  <si>
    <t>KNNR 5  0701-02</t>
  </si>
  <si>
    <t>Ręczne kopanie rowków kablowych 0,4x0,6m, grunt kat. III</t>
  </si>
  <si>
    <t xml:space="preserve">KNR 5-08 0608-07 </t>
  </si>
  <si>
    <t>KNR 5-10 0301-01</t>
  </si>
  <si>
    <t>Nasypanie wastwy piasku o grubości 0,1m na dno rowu kablowego (2 warstwy)</t>
  </si>
  <si>
    <t>KNR 5-10 0103-03</t>
  </si>
  <si>
    <t>Mechaniczny demontaż słupów oświetleneiowych o masie do 480 kg</t>
  </si>
  <si>
    <t>Ręczne zasypanie rowów dla kabli (0,4x0,6m)</t>
  </si>
  <si>
    <t>Demontaż wysięgników rurowych o ciężarze do 15 kg na słupie</t>
  </si>
  <si>
    <t>KNR 5-10 0709/05</t>
  </si>
  <si>
    <t>Mechaniczne stawianie słupów oświetleniowych o masie do 480 kg, wysokość 8m, słup kompletny z wysięgnikim i oprawą LED</t>
  </si>
  <si>
    <t>KNR 5-10 0604/07</t>
  </si>
  <si>
    <t>Montaż wysięgników rurowych o masie do 15 kg na słupie ( z demontażu)</t>
  </si>
  <si>
    <t>Montaż tabliczek bezpiecznikowych na konstrukcji</t>
  </si>
  <si>
    <t>pom.</t>
  </si>
  <si>
    <t>Pomiar rezystancji instalacji elektrycznej - obwód 3-fazowy (pierwszy pomiar)</t>
  </si>
  <si>
    <t>Pomiar rezystancji instalacji elektrycznej - obwód 3-fazowy (następny pomiar)</t>
  </si>
  <si>
    <t>kalk. własna</t>
  </si>
  <si>
    <t xml:space="preserve">Nazwa zadania:       </t>
  </si>
  <si>
    <t xml:space="preserve">Branża:       </t>
  </si>
  <si>
    <t>6</t>
  </si>
  <si>
    <t>7</t>
  </si>
  <si>
    <t>1.2.1.</t>
  </si>
  <si>
    <t>Mechaniczne ścięcie drzew z karczowaniem pni o śr. do 15 cm z wywozem materiałów na składowisko Wykonawcy i utylizacją, z zasypaniem wykopów po karczowaniu i zagęszczeniem</t>
  </si>
  <si>
    <t>1.2.2.</t>
  </si>
  <si>
    <t>Mechaniczne ścięcie drzew z karczowaniem pni o śr.do 25 cm z wywozem materiałów na składowisko Wykonawcy i utylizacją, z zasypaniem wykopów po karczowaniu i zagęszczeniem</t>
  </si>
  <si>
    <t>1.2.3.</t>
  </si>
  <si>
    <t>Mechaniczne ścięcie drzew z karczowaniem pni o śr.do 35 cm z wywozem materiałów na składowisko Wykonawcy i utylizacją, z zasypaniem wykopów po karczowaniu i zagęszczeniem</t>
  </si>
  <si>
    <t>1.2.4.</t>
  </si>
  <si>
    <t>Mechaniczne ścięcie drzew z karczowaniem pni o śr.do 45 cm z wywozem materiałów na składowisko Wykonawcy i utylizacją, z zasypaniem wykopów po karczowaniu i zagęszczeniem</t>
  </si>
  <si>
    <t>1.2.5.</t>
  </si>
  <si>
    <t>Mechaniczne ścięcie drzew z karczowaniem pni o śr.do 55 cm z wywozem materiałów na składowisko Wykonawcy i utylizacją, z zasypaniem wykopów po karczowaniu i zagęszczeniem</t>
  </si>
  <si>
    <t>1.2.6.</t>
  </si>
  <si>
    <t>Mechaniczne ścięcie drzew dwupiennych  z karczowaniem pni o śr.do 15 cm z wywozem materiałów na składowisko Wykonawcy i utylizacją, z zasypaniem wykopów po karczowaniu i zagęszczeniem</t>
  </si>
  <si>
    <t>1.2.7.</t>
  </si>
  <si>
    <t>Mechaniczne ścięcie drzew dwupiennych  z karczowaniem pni o śr.do 25 cm z wywozem materiałów na składowisko Wykonawcy i utylizacją, z zasypaniem wykopów po karczowaniu i zagęszczeniem</t>
  </si>
  <si>
    <t>1.2.8.</t>
  </si>
  <si>
    <t>Mechaniczne ścięcie drzew dwupiennych  z karczowaniem pni o śr.do 35 cm z wywozem materiałów na składowisko Wykonawcy i utylizacją, z zasypaniem wykopów po karczowaniu i zagęszczeniem</t>
  </si>
  <si>
    <t>1.2.9.</t>
  </si>
  <si>
    <t>Mechaniczne ścięcie drzew dwupiennych  z karczowaniem pni o śr.do 45 cm z wywozem materiałów na składowisko Wykonawcy i utylizacją, z zasypaniem wykopów po karczowaniu i zagęszczeniem</t>
  </si>
  <si>
    <t>1.2.10.</t>
  </si>
  <si>
    <t>Mechaniczne ścięcie krzewów  z karczowaniem pni o śr.do 15 cm z wywozem materiałów na składowisko Wykonawcy i utylizacją, z zasypaniem wykopów po karczowaniu i zagęszczeniem</t>
  </si>
  <si>
    <t>Mechaniczne usunięcie ziemi urodzajnej gr. 10cm z darniną z wywozem na składowisko Wykonawcy wraz z utylizacją</t>
  </si>
  <si>
    <t>1.4.1.</t>
  </si>
  <si>
    <t>Rozebranie podbudowy z chudego betonu  gr. 10cm z wywozem gruzu na składowisko Wykonawcy i utylizacją</t>
  </si>
  <si>
    <t>1.4.2.</t>
  </si>
  <si>
    <t>Rozebranie nawierzchni z betonowej kostki brukowej szarej gr. 8 cm, kostkę nadająca się do ponownego wbudowania oczyścić, spaletyzować i odwieźć na składowisko Zamawiającego, pozostałą  odwieźć na składowisko Wykonawcy z utylizacją</t>
  </si>
  <si>
    <t>1.4.3.</t>
  </si>
  <si>
    <t>Rozebranie nawierzchni z betonowej kostki brukowej czerwonej bezfazowej gr. 8 cm, kostkę nadająca się do ponownego wbudowania oczyścić, spaletyzować i odwieźć na składowisko Zamawiającego, pozostałą  odwieźć na składowisko Wykonawcy z utylizacją</t>
  </si>
  <si>
    <t>1.4.4.</t>
  </si>
  <si>
    <t>Rozebranie krawężników betonowych o wymiarach 15x30cm  z wywozem na składowisko Wykonawcy i utylizacją</t>
  </si>
  <si>
    <t>mb</t>
  </si>
  <si>
    <t>1.4.5.</t>
  </si>
  <si>
    <t>Rozebranie krawężników betonowych o wymiarach 15x22cm  z wywozem na składowisko Wykonawcy i utylizacją</t>
  </si>
  <si>
    <t>1.4.6.</t>
  </si>
  <si>
    <t>Rozebranie krawężników betonowych o wymiarach 15x30/22cm  z wywozem na składowisko Wykonawcy i utylizacją</t>
  </si>
  <si>
    <t>1.4.7.</t>
  </si>
  <si>
    <t>Rozebranie ławy betonowej z wywozem gruzu na składowisko Wykonawcy i utylizacją</t>
  </si>
  <si>
    <t>1.4.8.</t>
  </si>
  <si>
    <t>Rozebranie tarcz znaków z wywozem na składowisko Zamawiajacego</t>
  </si>
  <si>
    <t>1.4.9.</t>
  </si>
  <si>
    <t>1.4.10.</t>
  </si>
  <si>
    <t>Rozebranie bramy i furtki wejściowej z prętów metalowych giętych wraz z fundamentami, całość do odzysku</t>
  </si>
  <si>
    <t>1.4.11.</t>
  </si>
  <si>
    <t>Rozebranie altan działkowych z usunięciem materiałów rozbiórkowych na składowisko Wykonawcy i utylizacją</t>
  </si>
  <si>
    <t>1.5</t>
  </si>
  <si>
    <t>D 01.03.03
45111000-8</t>
  </si>
  <si>
    <t>PRZEBUDOWA KABLOWYCH LINII TELETECHNICZNYCH PRZY PRZEBUDOWIE DRÓG
CPV: Roboty w zakresie rozbiórek, przygotowania oraz oczyszczenia terenu pod budowę</t>
  </si>
  <si>
    <t>1.5.1</t>
  </si>
  <si>
    <t>Zabezpieczenie przewodu rura dzieloną typu A110PS lub równoważną wraz z odkryciem przewodu, wywozem urobku na składowisko Wykonawcy z utylizacją oraz zasypaniem wykopu  piaskem wraz  z zagęszczeniem</t>
  </si>
  <si>
    <t>2.1.1.</t>
  </si>
  <si>
    <t>2.2.1.</t>
  </si>
  <si>
    <t>Wykonanie nasypów z pozyskaniem materiału na zewnątrz, dowozem i zageszczeniem</t>
  </si>
  <si>
    <t>Profilowanie i zagęszczenie podłoża pod warstwy konstrukcyjne nawierzchni</t>
  </si>
  <si>
    <t>D 04.02.01
45233000-9</t>
  </si>
  <si>
    <t>WARSTWA ODCINAJĄCA
CPV: Roboty w zakresie konstruowania, fundamentowania oraz wykonywania nawierzchni autostrad, dróg</t>
  </si>
  <si>
    <t>Wykonanie warstwy odcinającej z piasku, warstwa gr. 10 cm</t>
  </si>
  <si>
    <t>D 04.02.02
45233000-9</t>
  </si>
  <si>
    <t>UŁOŻENIE GEOSIATKI I GEOWŁÓKNINY
CPV: Roboty w zakresie konstruowania, fundamentowania oraz wykonywania nawierzchni autostrad, dróg</t>
  </si>
  <si>
    <t>D 04.03.01a
45233000-9</t>
  </si>
  <si>
    <r>
      <t>Wykonanie podbudowy z mieszanki niezwiązanej z kruszywem C</t>
    </r>
    <r>
      <rPr>
        <sz val="8"/>
        <rFont val="Arial CE"/>
        <family val="2"/>
        <charset val="238"/>
      </rPr>
      <t>90/3</t>
    </r>
    <r>
      <rPr>
        <sz val="10"/>
        <rFont val="Arial CE"/>
        <family val="2"/>
        <charset val="238"/>
      </rPr>
      <t xml:space="preserve"> gr. 20 cm</t>
    </r>
  </si>
  <si>
    <t>3.6.2.</t>
  </si>
  <si>
    <r>
      <t>Wykonanie podbudowy pomocniczej z mieszanki związanej spoiwem hydraulicznym C</t>
    </r>
    <r>
      <rPr>
        <sz val="8"/>
        <rFont val="Arial CE"/>
        <family val="2"/>
        <charset val="238"/>
      </rPr>
      <t>5/6</t>
    </r>
    <r>
      <rPr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>gr</t>
    </r>
    <r>
      <rPr>
        <sz val="10"/>
        <rFont val="Arial CE"/>
        <family val="2"/>
        <charset val="238"/>
      </rPr>
      <t>. 15 cm</t>
    </r>
  </si>
  <si>
    <t>3.7.2.</t>
  </si>
  <si>
    <t>3.8.1.</t>
  </si>
  <si>
    <t>Wykonanie podbudowy zasadnicznej z betonu asfaltowego AC 22 P  gr. 14 cm</t>
  </si>
  <si>
    <t>4.1</t>
  </si>
  <si>
    <t>Wykonanie nawierzchni z betonu asfaltowego AC 22W (warstwa wiążąca)  gr. 8 cm</t>
  </si>
  <si>
    <t>D 05.03.13a
45233000-9</t>
  </si>
  <si>
    <t>NAWIERZCHNIA Z MIESZANKI MASTYKSOWO - GRYSOWEJ (SMA)
CPV: Roboty w zakresie konstruowania, fundamentowania oraz wykonywania nawierzchni autostrad, dróg</t>
  </si>
  <si>
    <t xml:space="preserve">Wykonanie warstwy ścieralnej z mieszanki mastyksowo -grysowej SMA, warstwa grubości 4 cm </t>
  </si>
  <si>
    <t>D 05.03.23                         45233000-9</t>
  </si>
  <si>
    <t>NAWIERZCHNIA Z BETONOWEJ KOSTKI BRUKOWEJ
CPV:Roboty w zakresie konstruowania, fundamentowania oraz wykonywania nawierzchni autostrad, dróg</t>
  </si>
  <si>
    <t xml:space="preserve">Wykonanie nawierzchni z betonowej kostki brukowej szarej, podsypka cementowo - piaskowa, grubość kostki 8 cm </t>
  </si>
  <si>
    <t>4.3.2.</t>
  </si>
  <si>
    <t>4.3.3.</t>
  </si>
  <si>
    <t>D 07.00.00</t>
  </si>
  <si>
    <t>Wykonanie oznakowania poziomego jezdni materiałami cienkowarstwowymi 
-&gt; linie cięgłe  (wg wykazu oznakowania)</t>
  </si>
  <si>
    <t>Wykonanie oznakowania poziomego jezdni materiałami cienkowarstwowymi 
-&gt; linie przerywane  (wg wykazu oznakowania)</t>
  </si>
  <si>
    <t>Wykonanie oznakowania poziomego jezdni materiałami cienkowarstwowymi 
-&gt; znaki poprzeczne i symbole (wg wykazu oznakowania)</t>
  </si>
  <si>
    <t>D 07.02.01
45233000-9</t>
  </si>
  <si>
    <t>Przestawienie słupka wraz ze znakiem</t>
  </si>
  <si>
    <t>Wprowadzenie i utrzymanie czasowej organizacji ruchu</t>
  </si>
  <si>
    <t>Montaż barier rurowych U-12  h=1,1m, kolor żółty</t>
  </si>
  <si>
    <t>D 08.00.00</t>
  </si>
  <si>
    <t>D 08.01.01
45233000-9</t>
  </si>
  <si>
    <t>Ustawienie krawężników betonowych zwykłych 15x30 z wykonaniem ław betonowych 
z oporem z betonu C12/15 na podsypce cementowo-piaskowej 1:4 gr. 5 cm</t>
  </si>
  <si>
    <t>Ustawienie krawężników betonowych najazdowych 15x22 z wykonaniem ław betonowych 
z oporem z betonu C12/15 na podsypce cementowo-piaskowej 1:4 gr. 5 cm</t>
  </si>
  <si>
    <t>Ustawienie krawężników betonowych skośnych 15x(22/30) z wykonaniem ław betonowych 
z oporem z betonu C12/15 na podsypce cementowo-piaskowej 1:4 gr. 5 cm</t>
  </si>
  <si>
    <t>Ustawienieoporników betonowych 12x25 z wykonaniem ław betonowych 
z oporem z betonu C12/15 na podsypce cementowo-piaskowej 1:4 gr. 5 cm</t>
  </si>
  <si>
    <t>CHODNIKI Z BETONOWYCH PŁYT CHODNIKOWYCH
CPV: Roboty w zakresie konstruowania, fundamentowania oraz wykonywania nawierzchni autostrad, dróg</t>
  </si>
  <si>
    <t xml:space="preserve">Wykonanie nawierzchni chodników z płyt polimerobetonowych guzkowanych, grubość 8 cm  na podsypce cem.-piaskowej </t>
  </si>
  <si>
    <t xml:space="preserve">Ustawianie obrzeży betonowych o wymiarach 30x8 cm na podsypce cementowo - piaskowej 
z wykonaniem ław betonowych z oporem z betonu C12/15 </t>
  </si>
  <si>
    <t>D 09.00.00</t>
  </si>
  <si>
    <t>D 09.01.00
45233000-9</t>
  </si>
  <si>
    <t>Nasadzenia - prunus serrulata "KAZAN" - wiśnia piłkowana</t>
  </si>
  <si>
    <t>Nasadzenia - prunus serrulata ROYAL BURGUNDY" - wiśnia piłkowana</t>
  </si>
  <si>
    <t>Nasadzenia -picea pungens  - świerk klujący</t>
  </si>
  <si>
    <t>D 09.01.01
45112000-5</t>
  </si>
  <si>
    <t>HUMUSOWANIE Z OBSIANIEM TRAWĄ
CPV: Roboty ziemne i wykopaliskowe</t>
  </si>
  <si>
    <t>Humusowanie terenu z obsianiem przy grubości warstwy humusu 10 cm i zastosowaniem hydroobsiewu</t>
  </si>
  <si>
    <t>D 10.00.00</t>
  </si>
  <si>
    <t>INNE ROBOTY</t>
  </si>
  <si>
    <t>D 10.00.01
45233000-9</t>
  </si>
  <si>
    <t>HUMUSOWANIE Z OBSIANIEM TRAWĄ
CPV: Roboty w zakresie konstruowania, fundamentowania oraz wykonywania nawierzchni autostrad, dróg</t>
  </si>
  <si>
    <t>Montaż ogrodzenia (panele segmentowe z prętów metalowych giętych, słupki mocujące, fundamenty i cokół prefabrykowany) - materiał z  odzysku</t>
  </si>
  <si>
    <t>8.1.2.</t>
  </si>
  <si>
    <t>Montaż ogrodzenia (panele segmentowe z prętów metalowych giętych, słupki mocujące, fundamenty i cokół prefabrykowany) - materiały nowe</t>
  </si>
  <si>
    <t>8.1.3.</t>
  </si>
  <si>
    <t>Montaż bramy i furtki wejściowej z prętów metalowych giętych wraz z fundamentami, materiał z odzysku</t>
  </si>
  <si>
    <t>GG.00.12.01</t>
  </si>
  <si>
    <t>9.1.</t>
  </si>
  <si>
    <t>GG.00.12.01                               45233000-9</t>
  </si>
  <si>
    <t>GEODEZYJNA DOKUMENTACJA POWYKONAWCZA
CPV:Roboty w zakresie konstruowania, fundamentowania oraz wykonywania nawierzchni autostrad, dróg</t>
  </si>
  <si>
    <t>9.1.1.</t>
  </si>
  <si>
    <t>OGÓŁEM</t>
  </si>
  <si>
    <t xml:space="preserve">Górnicza </t>
  </si>
  <si>
    <t>ENEA kolizje</t>
  </si>
  <si>
    <t>ORANGE kolizje</t>
  </si>
  <si>
    <t>K-PSI kolizje</t>
  </si>
  <si>
    <t>NETIA kolizje</t>
  </si>
  <si>
    <t>D 01.03.04
45111000-8</t>
  </si>
  <si>
    <t>REGULACJA URZADZEŃ INFRASTRUKTURY  PODZIEMNEJ
CPV: Roboty w zakresie rozbiórek, przygotowania oraz oczyszczenia terenu pod budowę</t>
  </si>
  <si>
    <t xml:space="preserve">1.5. </t>
  </si>
  <si>
    <t>1.5.1.</t>
  </si>
  <si>
    <t>Regulacja wysokościowa istniejących sudni telekomunikacyjnych</t>
  </si>
  <si>
    <t>Regulacja włazów kanałowych z wymianą pierścieni odciążających i płyt nastudziennych</t>
  </si>
  <si>
    <t>Regulacja zaworów wodociągowych</t>
  </si>
  <si>
    <t>PRZEBUDOWA KABLOWYCH 
CPV: Roboty w zakresie rozbiórek, przygotowania oraz oczyszczenia terenu pod budowę</t>
  </si>
  <si>
    <t>Zabezpieczenie przewodow telekomunikacyjnych rurą osłonowądzieloną typu A 110PS lub rownoważną</t>
  </si>
  <si>
    <t>1.6.1.</t>
  </si>
  <si>
    <t>1.6.2.</t>
  </si>
  <si>
    <t>1.6.3.</t>
  </si>
  <si>
    <t>Demontaż słupów oświetleniowych o masie do 480 kg w gruncie kat. I-III</t>
  </si>
  <si>
    <t>1.1.1.</t>
  </si>
  <si>
    <t>1.3.1.</t>
  </si>
  <si>
    <t>1.4.12.</t>
  </si>
  <si>
    <t>1.4.13.</t>
  </si>
  <si>
    <t>1.4.14.</t>
  </si>
  <si>
    <t>1.4.15.</t>
  </si>
  <si>
    <t>1.4.16.</t>
  </si>
  <si>
    <t xml:space="preserve">Rozebranie nawierzchni bitumicznej gr. 5 cm </t>
  </si>
  <si>
    <t xml:space="preserve">Rozebranie nawierzchni bitumicznej gr. 20 cm </t>
  </si>
  <si>
    <t xml:space="preserve">Rozebranie podbudowy z kruszywa  o gr. 10 cm </t>
  </si>
  <si>
    <t>Rozebranie podbudowy z kruszywa  o gr.15 cm</t>
  </si>
  <si>
    <t xml:space="preserve">Rozebranie obrzeży betonowych 8x30 cm </t>
  </si>
  <si>
    <t xml:space="preserve">Rozebranie krawężników betonowych 15x30 cm </t>
  </si>
  <si>
    <t xml:space="preserve">Rozebranie krawężników betonowych 15x22 cm </t>
  </si>
  <si>
    <t xml:space="preserve">Rozebranie oporników betonowych 12x25 cm </t>
  </si>
  <si>
    <t xml:space="preserve">Rozebranie ławy betonowej </t>
  </si>
  <si>
    <t xml:space="preserve">Rozebranie tarcz znaków </t>
  </si>
  <si>
    <t>Rozebranie ogrodzenia (panele segmentowe z prętów metalowych giętych, słupki mocujące, fundamenty i cokół prefabrykowany) - całość materiału do odzysku</t>
  </si>
  <si>
    <t>Wykonanie wykopów z wywozem na składowisko Wykonawcy i utylizacją urobku</t>
  </si>
  <si>
    <t>godz</t>
  </si>
  <si>
    <t>Budowa ulicy Prymasa Józefa Glempa w Inowrocławiu</t>
  </si>
  <si>
    <t>Rozebranie nawierzchni z kostki kamiennej</t>
  </si>
  <si>
    <t>1.4.17.</t>
  </si>
  <si>
    <t>Wywiezienie materiału z rozbiórek na składowisko Zamawiającego</t>
  </si>
  <si>
    <t>1.4.18.</t>
  </si>
  <si>
    <t>1.4.19.</t>
  </si>
  <si>
    <t>Wypełnienie przestrzeni pomiędzy obramowaniami betonem C12/15 - ściek przykrawężnikowy</t>
  </si>
  <si>
    <t>Wypełnienie przestrzeni po rozbiórce istniejących obramowań betonem C25/30</t>
  </si>
  <si>
    <t>KNR 2-19w 0306/02</t>
  </si>
  <si>
    <t>Rury ochronne dwudzielne</t>
  </si>
  <si>
    <t>Kształtki PVC kanalizacji zewnętrznej łączone na wcisko średnicy zewn. 160 mm  trójnik 45/45, klasa S  160/160</t>
  </si>
  <si>
    <t>Warstwa wzmacniająca z mieszanki związanej spoiwem hydraulicznym C1,5/2, warstwa 10 cm</t>
  </si>
  <si>
    <t>Podłoża pod kanały i obiekty z materiałów sypkich gr. 15 cm - podsypka</t>
  </si>
  <si>
    <t>Podłoża pod kanały i obiekty z materiałów sypkich gr. 30 cm - obsypka, zasypka</t>
  </si>
  <si>
    <t>Montaż ogrodzenia segmentowego U-12a</t>
  </si>
  <si>
    <t xml:space="preserve"> kanalizacja deszczowa   </t>
  </si>
  <si>
    <t>Montaż na wysięgniku opraw LED 53-58W</t>
  </si>
  <si>
    <t>Montaż na wysięgniku opraw LED 65-70W    (doświetlenie przejść)</t>
  </si>
  <si>
    <t>Podłączenie przewodów pojedynczych o przekroju żyły do 50 mm2 pod zaciski lub bolce</t>
  </si>
  <si>
    <t>Złącze kablowe oświetleniowe</t>
  </si>
  <si>
    <t xml:space="preserve">Mechaniczne stawianie słupów oświetleniowych stalowych ocynkowanych  o masie do 480 kg , wysokość 8,0m, fundament FT 150  </t>
  </si>
  <si>
    <t>Mechaniczne stawianie słupów oświetleniowych o masie do 480 kg , wysokość  6,0m (doświetlenie przejść dla pieszych) fundament FT 100</t>
  </si>
  <si>
    <t xml:space="preserve">Montaż głowic kablowych - zarobienie na sucho końca kabla Cu 4-żyłowego o przekroju do 50 mm2 na napięcie do 1 kV </t>
  </si>
  <si>
    <t>Montaż wysięgników rurowych podwójnych o masie do 30 kg na słupie</t>
  </si>
  <si>
    <t>Ułożenie geowłókniny polipropylenowej (z uwzględnieniem styku o szerokości 40 cm na styku rolek)</t>
  </si>
  <si>
    <t>(jezdnia główna)</t>
  </si>
  <si>
    <t>Ułożenie geosiatki o węzłach sztywnych (jezdnia główna)</t>
  </si>
  <si>
    <t>(droga manewrowa, parkingi, zjazdy)</t>
  </si>
  <si>
    <t>Ułożenie geosiatki polimerowej z uwzględnieniem styku o szerokości 40 cm)</t>
  </si>
  <si>
    <t>jezdnie główne - 1926,89</t>
  </si>
  <si>
    <t>jezdnie manewrowe - 679,98</t>
  </si>
  <si>
    <t>parkingi - 504,6</t>
  </si>
  <si>
    <t>zjazdy - 109,29</t>
  </si>
  <si>
    <t>chodniki nowe - 347,27</t>
  </si>
  <si>
    <t>powierzchnia pod krawężnikami zewnętrznymi - 150,5</t>
  </si>
  <si>
    <t>powierzchnia: 2*(1926,89+679,98+504,6+109,29)+347,27=7089,79</t>
  </si>
  <si>
    <t>jezdnia - nowa konstrukcja  1926,89</t>
  </si>
  <si>
    <t>remont - 362,60</t>
  </si>
  <si>
    <t>1926,89+362,60=2289,49</t>
  </si>
  <si>
    <t>chodniki - powierzchnie po rozbiórce - 66,61</t>
  </si>
  <si>
    <t>679,98+109,29+347,27+66,61=1203,15</t>
  </si>
  <si>
    <t>Wykonanie nawierzchni z betonowej kostki brukowej antracyt, podsypka cementowo - piaskowa, grubość kostki 8 cm - parkingi, 504,6</t>
  </si>
  <si>
    <t>Wykonanie nawierzchni z betonowej kostki czerwona bezfazowa, podsypka cementowo - piaskowa, grubość kostki 8 cm, powierzchnie na ścieżce rowerowej 79,75</t>
  </si>
  <si>
    <t>Mechaniczne stawianie słupów oświetleniowych (z demontażu)</t>
  </si>
  <si>
    <t>Montaż opraw oświetlenia zewnętrznego na wysięgniku (z demontażu)</t>
  </si>
  <si>
    <t>Przestawienie studzienki ściekowej ulicznej o średnicy 500 mm</t>
  </si>
  <si>
    <t>Montaż muf przelotowych z rur termokurczliwych na kablach wielożyłowych z żyłami Al. o przekroju do 35mm2</t>
  </si>
  <si>
    <t>razem: 1293,87</t>
  </si>
  <si>
    <r>
      <t>Wykonanie podbudowy z betonu C</t>
    </r>
    <r>
      <rPr>
        <vertAlign val="subscript"/>
        <sz val="11"/>
        <rFont val="Arial"/>
        <family val="2"/>
        <charset val="238"/>
      </rPr>
      <t>8/10</t>
    </r>
    <r>
      <rPr>
        <sz val="11"/>
        <rFont val="Arial"/>
        <family val="2"/>
        <charset val="238"/>
      </rPr>
      <t xml:space="preserve"> gr. 10 cm - chodniki nowe</t>
    </r>
  </si>
  <si>
    <r>
      <t>Wykonanie podbudowy z betonu C</t>
    </r>
    <r>
      <rPr>
        <vertAlign val="subscript"/>
        <sz val="11"/>
        <rFont val="Arial"/>
        <family val="2"/>
        <charset val="238"/>
      </rPr>
      <t>8/10</t>
    </r>
    <r>
      <rPr>
        <sz val="11"/>
        <rFont val="Arial"/>
        <family val="2"/>
        <charset val="238"/>
      </rPr>
      <t xml:space="preserve"> gr. 20 cm</t>
    </r>
  </si>
  <si>
    <t>jezdnia - nowa konstrukcja 1926,89</t>
  </si>
  <si>
    <t>razem: 3220,67</t>
  </si>
  <si>
    <r>
      <t>Wykonanie podbudowy pomocniczej z mieszanki związanej spoiwem hydraulicznym C</t>
    </r>
    <r>
      <rPr>
        <sz val="12"/>
        <rFont val="Arial CE"/>
        <family val="2"/>
        <charset val="238"/>
      </rPr>
      <t xml:space="preserve">3/4 </t>
    </r>
    <r>
      <rPr>
        <sz val="12"/>
        <rFont val="Arial CE"/>
        <charset val="238"/>
      </rPr>
      <t>gr</t>
    </r>
    <r>
      <rPr>
        <sz val="12"/>
        <rFont val="Arial CE"/>
        <family val="2"/>
        <charset val="238"/>
      </rPr>
      <t>. 10 cm (pozycja anulowana)</t>
    </r>
  </si>
  <si>
    <t xml:space="preserve">Wykonanie nawierzchni z kostki betonowej, gr. 8 cm żółtej na podsypce cem.-piaskowej </t>
  </si>
  <si>
    <t>wyspy kanalizujące - 199,50</t>
  </si>
  <si>
    <t>zjazdy 329,94</t>
  </si>
  <si>
    <t xml:space="preserve">Wykonanie nawierzchni z kostki betonowej, gr. 8 cm szarej bezfazowej na podsypce cem.-piaskowej </t>
  </si>
  <si>
    <t>ciąg pieszo - rowerowy 460,41</t>
  </si>
  <si>
    <t>płytki guzowate - 18,20</t>
  </si>
  <si>
    <t>chodniki 1 538,33</t>
  </si>
  <si>
    <t>chodniki 1538,33</t>
  </si>
  <si>
    <t>opaski z kostki kamiennej - 139,70</t>
  </si>
  <si>
    <t>ciąg pieszo - rowerowy - 460,41</t>
  </si>
  <si>
    <t>razem: 2 156,64</t>
  </si>
  <si>
    <t>zjazdy - 329,94</t>
  </si>
  <si>
    <t>wyspy kanalizujące -199,50</t>
  </si>
  <si>
    <t>razem:1 1668,03</t>
  </si>
  <si>
    <t>ścieżka rowerowa na zjazdach - 60,9</t>
  </si>
  <si>
    <t>zatoka autobusowa  (z powierzchnią pod krawężnikami) - 171,6</t>
  </si>
  <si>
    <t>razem: 232,50</t>
  </si>
  <si>
    <t>ścieżki rowerowe (bez odcinków na zjazdach) 668,45 - 60,90=607,55</t>
  </si>
  <si>
    <t>razem: 1 136,99</t>
  </si>
  <si>
    <t>chodniki przy ul. Górniczej - 1100,11</t>
  </si>
  <si>
    <t>razem: 1560,52</t>
  </si>
  <si>
    <t>ścieżki rowerowe - 668,45</t>
  </si>
  <si>
    <t>razem: 1 197,89</t>
  </si>
  <si>
    <t>zatoka autobusowa 129,70</t>
  </si>
  <si>
    <t>zatoka autobusowa - 129,70</t>
  </si>
  <si>
    <t>jezdnie (nowa konstrukcja) - 1676,90</t>
  </si>
  <si>
    <t>razem:1 806,70</t>
  </si>
  <si>
    <t xml:space="preserve">jezdnia (z powierzchnią pod krawężnikami) - 1 779,8 </t>
  </si>
  <si>
    <t>KOSZTORYS OFERTOWY</t>
  </si>
  <si>
    <t xml:space="preserve">DROGI </t>
  </si>
  <si>
    <t>Wykonanie podbudowy z betonu C-16/20 gr. 20 cm (zatoka autobusowa)</t>
  </si>
  <si>
    <t>Wykonanie nawierzchni z kostki betonowej, gr.8 cm czerwonej na podsypce cem.-piaskowej</t>
  </si>
  <si>
    <r>
      <t>Wykonanie podbudowy z mieszanki niezwiązanej z kruszywem C</t>
    </r>
    <r>
      <rPr>
        <vertAlign val="subscript"/>
        <sz val="11"/>
        <rFont val="Arial1"/>
        <charset val="238"/>
      </rPr>
      <t>90/3</t>
    </r>
    <r>
      <rPr>
        <sz val="10"/>
        <rFont val="Arial CE"/>
        <charset val="238"/>
      </rPr>
      <t xml:space="preserve"> gr. 20 cm</t>
    </r>
  </si>
  <si>
    <r>
      <t>Wykonanie podbudowy z mieszanki niezwiązanej z kruszywem C</t>
    </r>
    <r>
      <rPr>
        <vertAlign val="subscript"/>
        <sz val="11"/>
        <rFont val="Arial1"/>
        <charset val="238"/>
      </rPr>
      <t>90/3</t>
    </r>
    <r>
      <rPr>
        <sz val="10"/>
        <rFont val="Arial CE"/>
        <charset val="238"/>
      </rPr>
      <t xml:space="preserve"> gr.15 cm</t>
    </r>
  </si>
  <si>
    <r>
      <t>Wykonanie podbudowy z mieszanki niezwiązanej z kruszywem C</t>
    </r>
    <r>
      <rPr>
        <vertAlign val="subscript"/>
        <sz val="11"/>
        <rFont val="Arial1"/>
        <charset val="238"/>
      </rPr>
      <t>90/3</t>
    </r>
    <r>
      <rPr>
        <sz val="10"/>
        <rFont val="Arial CE"/>
        <charset val="238"/>
      </rPr>
      <t xml:space="preserve"> gr.10 cm</t>
    </r>
  </si>
  <si>
    <r>
      <t>Wykonanie warstwy mrozoochronnej z mieszanki związanej spoiwem hydraulicznym C</t>
    </r>
    <r>
      <rPr>
        <sz val="8"/>
        <rFont val="Arial1"/>
        <charset val="238"/>
      </rPr>
      <t>1,5/2</t>
    </r>
    <r>
      <rPr>
        <sz val="10"/>
        <rFont val="Arial CE"/>
        <charset val="238"/>
      </rPr>
      <t>, gr. 10cm</t>
    </r>
  </si>
  <si>
    <r>
      <t>Wykonanie warstwy mrozoochronnej z mieszanki związanej spoiwem hydraulicznym C</t>
    </r>
    <r>
      <rPr>
        <sz val="8"/>
        <rFont val="Arial1"/>
        <charset val="238"/>
      </rPr>
      <t>1,5/2</t>
    </r>
    <r>
      <rPr>
        <sz val="10"/>
        <rFont val="Arial CE"/>
        <charset val="238"/>
      </rPr>
      <t>, gr. 15cm</t>
    </r>
  </si>
  <si>
    <r>
      <t>Wykonanie warstwy mrozoochronnej z mieszanki związanej spoiwem hydraulicznym C</t>
    </r>
    <r>
      <rPr>
        <sz val="8"/>
        <rFont val="Arial1"/>
        <charset val="238"/>
      </rPr>
      <t>3/4</t>
    </r>
    <r>
      <rPr>
        <sz val="10"/>
        <rFont val="Arial CE"/>
        <charset val="238"/>
      </rPr>
      <t>, gr. 18cm</t>
    </r>
  </si>
  <si>
    <r>
      <t>Wykonanie warstwy mrozoochronnej z mieszanki związanej spoiwem hydraulicznym C</t>
    </r>
    <r>
      <rPr>
        <sz val="8"/>
        <rFont val="Arial1"/>
        <charset val="238"/>
      </rPr>
      <t>1,5/2</t>
    </r>
    <r>
      <rPr>
        <sz val="10"/>
        <rFont val="Arial CE"/>
        <charset val="238"/>
      </rPr>
      <t>, gr. 22cm</t>
    </r>
  </si>
  <si>
    <r>
      <t>Wykonanie warstwy mrozoochronnej z piasku</t>
    </r>
    <r>
      <rPr>
        <sz val="10"/>
        <rFont val="Arial CE"/>
        <charset val="238"/>
      </rPr>
      <t>, warstwa gr. 25cm - jezdnie</t>
    </r>
  </si>
  <si>
    <r>
      <t>GEODEZYJNA DOKUMENTACJA POWYKONAWCZA</t>
    </r>
    <r>
      <rPr>
        <b/>
        <sz val="11"/>
        <rFont val="Arial1"/>
        <charset val="238"/>
      </rPr>
      <t xml:space="preserve">                                                              </t>
    </r>
    <r>
      <rPr>
        <b/>
        <u/>
        <sz val="11"/>
        <rFont val="Arial1"/>
        <charset val="238"/>
      </rPr>
      <t>CPV:Roboty w zakresie konstruowania, fundamentowania oraz wykonywania nawierzchni autostrad, dróg</t>
    </r>
  </si>
  <si>
    <t xml:space="preserve">KANALIZACJA DESZCZOWA </t>
  </si>
  <si>
    <t xml:space="preserve">Przebudowa ulicy Górniczej w Inowrocławiu </t>
  </si>
  <si>
    <t>ul. Glempa</t>
  </si>
  <si>
    <r>
      <t xml:space="preserve">   </t>
    </r>
    <r>
      <rPr>
        <b/>
        <i/>
        <sz val="14"/>
        <rFont val="Arial"/>
        <family val="2"/>
        <charset val="238"/>
      </rPr>
      <t xml:space="preserve">   ul. Glempa</t>
    </r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</si>
</sst>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[$-415]General"/>
    <numFmt numFmtId="166" formatCode="0.0"/>
    <numFmt numFmtId="167" formatCode="[$-415]#,##0.00"/>
    <numFmt numFmtId="168" formatCode="[$-415]0"/>
    <numFmt numFmtId="169" formatCode="[$-415]0.00"/>
    <numFmt numFmtId="170" formatCode="0.000"/>
  </numFmts>
  <fonts count="17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20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u/>
      <sz val="12"/>
      <name val="Arial CE"/>
      <charset val="238"/>
    </font>
    <font>
      <u/>
      <sz val="12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0"/>
      <color rgb="FF000000"/>
      <name val="Arial CE"/>
      <family val="2"/>
      <charset val="238"/>
    </font>
    <font>
      <sz val="9"/>
      <color rgb="FFFF0000"/>
      <name val="Times New Roman CE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 CE1"/>
      <charset val="238"/>
    </font>
    <font>
      <b/>
      <sz val="21"/>
      <color rgb="FF000000"/>
      <name val="Arial2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6"/>
      <color rgb="FF000000"/>
      <name val="Times New Roman CE1"/>
      <charset val="238"/>
    </font>
    <font>
      <b/>
      <u/>
      <sz val="11"/>
      <name val="Arial1"/>
      <charset val="238"/>
    </font>
    <font>
      <sz val="11"/>
      <name val="Arial1"/>
      <charset val="238"/>
    </font>
    <font>
      <vertAlign val="superscript"/>
      <sz val="11"/>
      <name val="Arial1"/>
      <charset val="238"/>
    </font>
    <font>
      <sz val="9"/>
      <color rgb="FF000000"/>
      <name val="Arial1"/>
      <charset val="238"/>
    </font>
    <font>
      <b/>
      <sz val="11"/>
      <name val="Arial2"/>
      <charset val="238"/>
    </font>
    <font>
      <b/>
      <sz val="11"/>
      <color indexed="8"/>
      <name val="Arial1"/>
      <charset val="238"/>
    </font>
    <font>
      <b/>
      <u/>
      <sz val="11"/>
      <color indexed="8"/>
      <name val="Arial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Times New Roman CE1"/>
      <charset val="238"/>
    </font>
    <font>
      <sz val="12"/>
      <color rgb="FFFF0000"/>
      <name val="Times New Roman CE1"/>
      <charset val="238"/>
    </font>
    <font>
      <sz val="11"/>
      <color rgb="FFFF0000"/>
      <name val="Times New Roman1"/>
      <charset val="238"/>
    </font>
    <font>
      <b/>
      <sz val="11"/>
      <color rgb="FFFF0000"/>
      <name val="Times New Roman1"/>
      <charset val="238"/>
    </font>
    <font>
      <b/>
      <sz val="11"/>
      <color rgb="FFFF0000"/>
      <name val="Times New Roman CE1"/>
      <charset val="238"/>
    </font>
    <font>
      <b/>
      <u/>
      <sz val="11"/>
      <color rgb="FFFF0000"/>
      <name val="Times New Roman CE1"/>
      <charset val="238"/>
    </font>
    <font>
      <b/>
      <sz val="12"/>
      <color rgb="FFFF0000"/>
      <name val="Times New Roman CE1"/>
      <charset val="238"/>
    </font>
    <font>
      <i/>
      <sz val="11"/>
      <color rgb="FFFF0000"/>
      <name val="Times New Roman1"/>
      <charset val="238"/>
    </font>
    <font>
      <b/>
      <i/>
      <sz val="11"/>
      <color rgb="FFFF0000"/>
      <name val="Times New Roman"/>
      <family val="1"/>
      <charset val="238"/>
    </font>
    <font>
      <sz val="9"/>
      <color rgb="FFFF0000"/>
      <name val="Times New Roman1"/>
      <charset val="238"/>
    </font>
    <font>
      <b/>
      <sz val="14"/>
      <color rgb="FFFF0000"/>
      <name val="Times New Roman CE1"/>
      <charset val="238"/>
    </font>
    <font>
      <b/>
      <sz val="9"/>
      <color rgb="FFFF0000"/>
      <name val="Times New Roman CE1"/>
      <charset val="238"/>
    </font>
    <font>
      <b/>
      <sz val="9"/>
      <color rgb="FFFF0000"/>
      <name val="Times New Roman1"/>
      <charset val="238"/>
    </font>
    <font>
      <sz val="9"/>
      <color rgb="FFFF0000"/>
      <name val="Arial CE"/>
      <charset val="238"/>
    </font>
    <font>
      <sz val="9"/>
      <color indexed="10"/>
      <name val="Times New Roman CE1"/>
      <charset val="238"/>
    </font>
    <font>
      <sz val="9"/>
      <color indexed="10"/>
      <name val="Times New Roman"/>
      <family val="1"/>
      <charset val="238"/>
    </font>
    <font>
      <sz val="9"/>
      <color indexed="8"/>
      <name val="Times New Roman CE1"/>
      <charset val="238"/>
    </font>
    <font>
      <b/>
      <sz val="21"/>
      <color indexed="8"/>
      <name val="Arial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Arial1"/>
      <charset val="238"/>
    </font>
    <font>
      <b/>
      <sz val="10"/>
      <color indexed="8"/>
      <name val="Arial1"/>
      <charset val="238"/>
    </font>
    <font>
      <b/>
      <sz val="10"/>
      <color indexed="8"/>
      <name val="Arial11"/>
      <charset val="238"/>
    </font>
    <font>
      <sz val="6"/>
      <color indexed="8"/>
      <name val="Times New Roman CE1"/>
      <charset val="238"/>
    </font>
    <font>
      <sz val="11"/>
      <color indexed="8"/>
      <name val="Arial2"/>
      <charset val="238"/>
    </font>
    <font>
      <sz val="10"/>
      <color indexed="8"/>
      <name val="Arial1"/>
      <charset val="238"/>
    </font>
    <font>
      <b/>
      <sz val="11"/>
      <color indexed="8"/>
      <name val="Arial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1"/>
      <charset val="238"/>
    </font>
    <font>
      <sz val="10"/>
      <color indexed="10"/>
      <name val="Arial CE1"/>
      <charset val="238"/>
    </font>
    <font>
      <sz val="11"/>
      <color indexed="10"/>
      <name val="Times New Roman"/>
      <family val="1"/>
      <charset val="238"/>
    </font>
    <font>
      <sz val="11"/>
      <color indexed="10"/>
      <name val="Times New Roman CE1"/>
      <charset val="238"/>
    </font>
    <font>
      <sz val="12"/>
      <color indexed="10"/>
      <name val="Times New Roman CE1"/>
      <charset val="238"/>
    </font>
    <font>
      <sz val="11"/>
      <color indexed="10"/>
      <name val="Times New Roman1"/>
      <charset val="238"/>
    </font>
    <font>
      <b/>
      <sz val="11"/>
      <color indexed="10"/>
      <name val="Times New Roman1"/>
      <charset val="238"/>
    </font>
    <font>
      <b/>
      <sz val="11"/>
      <color indexed="10"/>
      <name val="Times New Roman CE1"/>
      <charset val="238"/>
    </font>
    <font>
      <b/>
      <u/>
      <sz val="11"/>
      <color indexed="10"/>
      <name val="Times New Roman CE1"/>
      <charset val="238"/>
    </font>
    <font>
      <b/>
      <sz val="12"/>
      <color indexed="10"/>
      <name val="Times New Roman CE1"/>
      <charset val="238"/>
    </font>
    <font>
      <i/>
      <sz val="11"/>
      <color indexed="10"/>
      <name val="Times New Roman1"/>
      <charset val="238"/>
    </font>
    <font>
      <b/>
      <i/>
      <sz val="11"/>
      <color indexed="10"/>
      <name val="Times New Roman"/>
      <family val="1"/>
      <charset val="238"/>
    </font>
    <font>
      <sz val="9"/>
      <color indexed="10"/>
      <name val="Times New Roman1"/>
      <charset val="238"/>
    </font>
    <font>
      <b/>
      <sz val="14"/>
      <color indexed="10"/>
      <name val="Times New Roman CE1"/>
      <charset val="238"/>
    </font>
    <font>
      <b/>
      <sz val="9"/>
      <color indexed="10"/>
      <name val="Times New Roman CE1"/>
      <charset val="238"/>
    </font>
    <font>
      <b/>
      <sz val="9"/>
      <color indexed="10"/>
      <name val="Times New Roman1"/>
      <charset val="238"/>
    </font>
    <font>
      <sz val="10"/>
      <color indexed="64"/>
      <name val="Arial"/>
      <family val="2"/>
      <charset val="238"/>
    </font>
    <font>
      <i/>
      <sz val="7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rgb="FF000000"/>
      <name val="Calibri"/>
      <family val="2"/>
      <charset val="238"/>
    </font>
    <font>
      <sz val="14"/>
      <name val="Arial CE"/>
      <charset val="238"/>
    </font>
    <font>
      <sz val="11"/>
      <name val="Times New Roman CE1"/>
      <charset val="238"/>
    </font>
    <font>
      <i/>
      <sz val="9"/>
      <color indexed="64"/>
      <name val="Arial"/>
      <family val="2"/>
      <charset val="238"/>
    </font>
    <font>
      <i/>
      <sz val="11"/>
      <name val="Times New Roman CE1"/>
      <charset val="238"/>
    </font>
    <font>
      <b/>
      <sz val="18"/>
      <color indexed="64"/>
      <name val="Arial"/>
      <family val="2"/>
      <charset val="238"/>
    </font>
    <font>
      <sz val="18"/>
      <name val="Arial CE"/>
      <charset val="238"/>
    </font>
    <font>
      <b/>
      <sz val="11"/>
      <name val="Arial1"/>
      <charset val="238"/>
    </font>
    <font>
      <sz val="11"/>
      <name val="Arial2"/>
      <charset val="238"/>
    </font>
    <font>
      <vertAlign val="subscript"/>
      <sz val="11"/>
      <name val="Arial1"/>
      <charset val="238"/>
    </font>
    <font>
      <sz val="11"/>
      <name val="Times New Roman"/>
      <family val="1"/>
      <charset val="238"/>
    </font>
    <font>
      <i/>
      <sz val="8"/>
      <name val="Arial1"/>
      <charset val="238"/>
    </font>
    <font>
      <sz val="10"/>
      <name val="Arial CE1"/>
      <charset val="238"/>
    </font>
    <font>
      <b/>
      <sz val="18"/>
      <color rgb="FF000000"/>
      <name val="Calibri"/>
      <family val="2"/>
      <charset val="238"/>
    </font>
    <font>
      <b/>
      <sz val="16"/>
      <color indexed="64"/>
      <name val="Arial"/>
      <family val="2"/>
      <charset val="238"/>
    </font>
    <font>
      <b/>
      <sz val="16"/>
      <name val="Arial CE"/>
      <charset val="238"/>
    </font>
    <font>
      <b/>
      <u/>
      <sz val="14"/>
      <name val="Arial CE"/>
      <charset val="238"/>
    </font>
    <font>
      <u/>
      <sz val="14"/>
      <name val="Arial CE"/>
      <charset val="238"/>
    </font>
    <font>
      <sz val="8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rgb="FFFF0000"/>
      <name val="Arial1"/>
      <charset val="238"/>
    </font>
    <font>
      <sz val="11"/>
      <color rgb="FFFF0000"/>
      <name val="Arial1"/>
      <charset val="238"/>
    </font>
    <font>
      <sz val="9"/>
      <color indexed="8"/>
      <name val="Arial1"/>
      <charset val="238"/>
    </font>
    <font>
      <sz val="9"/>
      <color rgb="FFFF0000"/>
      <name val="Arial1"/>
      <charset val="238"/>
    </font>
    <font>
      <sz val="9"/>
      <name val="Arial2"/>
      <charset val="238"/>
    </font>
    <font>
      <sz val="10"/>
      <name val="Arial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i/>
      <sz val="12"/>
      <name val="Arial CE"/>
      <charset val="238"/>
    </font>
    <font>
      <i/>
      <sz val="10"/>
      <color rgb="FFFF0000"/>
      <name val="Arial CE"/>
      <charset val="238"/>
    </font>
    <font>
      <b/>
      <sz val="21"/>
      <name val="Arial"/>
      <family val="2"/>
    </font>
    <font>
      <sz val="9"/>
      <name val="Times New Roman CE"/>
      <family val="1"/>
      <charset val="238"/>
    </font>
    <font>
      <i/>
      <sz val="14"/>
      <name val="Arial CE"/>
      <family val="2"/>
      <charset val="238"/>
    </font>
    <font>
      <b/>
      <i/>
      <sz val="20"/>
      <name val="Arial"/>
      <family val="2"/>
      <charset val="238"/>
    </font>
    <font>
      <i/>
      <sz val="20"/>
      <name val="Arial CE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vertAlign val="superscript"/>
      <sz val="10"/>
      <name val="Arial CE"/>
      <family val="2"/>
      <charset val="238"/>
    </font>
    <font>
      <u/>
      <sz val="11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9"/>
      <color indexed="10"/>
      <name val="Times New Roman CE"/>
      <family val="1"/>
      <charset val="238"/>
    </font>
    <font>
      <i/>
      <sz val="11"/>
      <color indexed="10"/>
      <name val="Times New Roman CE"/>
      <charset val="238"/>
    </font>
    <font>
      <b/>
      <sz val="11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2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 CE"/>
      <charset val="238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 CE"/>
      <family val="2"/>
      <charset val="238"/>
    </font>
    <font>
      <sz val="11"/>
      <color rgb="FFFF0000"/>
      <name val="Times New Roman CE"/>
      <family val="1"/>
      <charset val="238"/>
    </font>
    <font>
      <b/>
      <sz val="11"/>
      <color indexed="10"/>
      <name val="Times New Roman"/>
      <family val="1"/>
      <charset val="238"/>
    </font>
    <font>
      <i/>
      <sz val="11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rgb="FF92D050"/>
      <name val="Arial"/>
      <family val="2"/>
      <charset val="238"/>
    </font>
    <font>
      <i/>
      <sz val="12"/>
      <color rgb="FFFF0000"/>
      <name val="Arial CE"/>
      <charset val="238"/>
    </font>
    <font>
      <vertAlign val="subscript"/>
      <sz val="11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color rgb="FF000000"/>
      <name val="Times New Roman CE1"/>
      <charset val="238"/>
    </font>
    <font>
      <b/>
      <sz val="12"/>
      <name val="Arial1"/>
      <charset val="238"/>
    </font>
    <font>
      <b/>
      <sz val="10"/>
      <name val="Arial1"/>
      <charset val="238"/>
    </font>
    <font>
      <sz val="8"/>
      <name val="Arial1"/>
      <charset val="238"/>
    </font>
    <font>
      <sz val="12"/>
      <name val="Times New Roman CE1"/>
      <charset val="238"/>
    </font>
    <font>
      <b/>
      <i/>
      <sz val="14"/>
      <name val="Arial"/>
      <family val="2"/>
      <charset val="238"/>
    </font>
    <font>
      <b/>
      <i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9" fillId="0" borderId="0" applyBorder="0" applyProtection="0"/>
    <xf numFmtId="0" fontId="24" fillId="0" borderId="0"/>
    <xf numFmtId="0" fontId="79" fillId="0" borderId="0"/>
    <xf numFmtId="0" fontId="84" fillId="0" borderId="0"/>
    <xf numFmtId="9" fontId="10" fillId="0" borderId="0" applyFont="0" applyFill="0" applyBorder="0" applyAlignment="0" applyProtection="0"/>
  </cellStyleXfs>
  <cellXfs count="834">
    <xf numFmtId="0" fontId="0" fillId="0" borderId="0" xfId="0"/>
    <xf numFmtId="4" fontId="0" fillId="0" borderId="0" xfId="0" applyNumberFormat="1"/>
    <xf numFmtId="0" fontId="10" fillId="0" borderId="0" xfId="0" applyFont="1"/>
    <xf numFmtId="0" fontId="13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4" fontId="10" fillId="0" borderId="0" xfId="0" applyNumberFormat="1" applyFont="1"/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165" fontId="20" fillId="0" borderId="0" xfId="1" applyFont="1" applyAlignment="1">
      <alignment horizontal="center" vertical="center"/>
    </xf>
    <xf numFmtId="165" fontId="21" fillId="0" borderId="0" xfId="1" applyFont="1" applyAlignment="1">
      <alignment horizontal="center" vertical="center"/>
    </xf>
    <xf numFmtId="165" fontId="20" fillId="0" borderId="0" xfId="1" applyFont="1" applyAlignment="1">
      <alignment vertical="center"/>
    </xf>
    <xf numFmtId="165" fontId="22" fillId="0" borderId="0" xfId="1" applyFont="1" applyAlignment="1">
      <alignment vertical="center"/>
    </xf>
    <xf numFmtId="165" fontId="22" fillId="0" borderId="0" xfId="1" applyFont="1" applyAlignment="1">
      <alignment horizontal="center" vertical="center"/>
    </xf>
    <xf numFmtId="165" fontId="26" fillId="0" borderId="0" xfId="1" applyFont="1" applyAlignment="1">
      <alignment horizontal="center" vertical="center"/>
    </xf>
    <xf numFmtId="49" fontId="24" fillId="0" borderId="1" xfId="1" applyNumberFormat="1" applyFont="1" applyBorder="1" applyAlignment="1">
      <alignment horizontal="left" vertical="center" wrapText="1"/>
    </xf>
    <xf numFmtId="165" fontId="24" fillId="0" borderId="1" xfId="1" applyFont="1" applyBorder="1" applyAlignment="1">
      <alignment horizontal="center" vertical="center" wrapText="1"/>
    </xf>
    <xf numFmtId="165" fontId="30" fillId="0" borderId="0" xfId="1" applyFont="1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24" fillId="0" borderId="0" xfId="2"/>
    <xf numFmtId="165" fontId="35" fillId="0" borderId="0" xfId="1" applyFont="1" applyAlignment="1">
      <alignment horizontal="left" vertical="center" wrapText="1"/>
    </xf>
    <xf numFmtId="165" fontId="36" fillId="0" borderId="0" xfId="1" applyFont="1" applyAlignment="1">
      <alignment horizontal="center" vertical="center" wrapText="1"/>
    </xf>
    <xf numFmtId="165" fontId="34" fillId="0" borderId="0" xfId="1" applyFont="1" applyAlignment="1">
      <alignment horizontal="center" vertical="center"/>
    </xf>
    <xf numFmtId="49" fontId="35" fillId="0" borderId="0" xfId="1" applyNumberFormat="1" applyFont="1" applyAlignment="1">
      <alignment horizontal="left" vertical="center" wrapText="1"/>
    </xf>
    <xf numFmtId="165" fontId="35" fillId="0" borderId="0" xfId="1" applyFont="1" applyAlignment="1">
      <alignment horizontal="center" vertical="center"/>
    </xf>
    <xf numFmtId="167" fontId="35" fillId="0" borderId="0" xfId="1" applyNumberFormat="1" applyFont="1" applyAlignment="1">
      <alignment horizontal="center" vertical="center"/>
    </xf>
    <xf numFmtId="49" fontId="37" fillId="0" borderId="0" xfId="1" applyNumberFormat="1" applyFont="1" applyAlignment="1">
      <alignment horizontal="left" vertical="center" wrapText="1"/>
    </xf>
    <xf numFmtId="165" fontId="38" fillId="0" borderId="0" xfId="1" applyFont="1" applyAlignment="1">
      <alignment horizontal="center" vertical="center"/>
    </xf>
    <xf numFmtId="49" fontId="39" fillId="0" borderId="0" xfId="1" applyNumberFormat="1" applyFont="1" applyAlignment="1">
      <alignment horizontal="left" vertical="center"/>
    </xf>
    <xf numFmtId="49" fontId="40" fillId="0" borderId="0" xfId="1" applyNumberFormat="1" applyFont="1" applyAlignment="1">
      <alignment horizontal="left" vertical="center" wrapText="1"/>
    </xf>
    <xf numFmtId="49" fontId="35" fillId="0" borderId="0" xfId="1" applyNumberFormat="1" applyFont="1" applyAlignment="1">
      <alignment horizontal="center" vertical="center" wrapText="1"/>
    </xf>
    <xf numFmtId="49" fontId="39" fillId="0" borderId="0" xfId="1" applyNumberFormat="1" applyFont="1" applyAlignment="1">
      <alignment horizontal="left" vertical="center" wrapText="1"/>
    </xf>
    <xf numFmtId="165" fontId="39" fillId="0" borderId="0" xfId="1" applyFont="1" applyAlignment="1">
      <alignment horizontal="center" vertical="center"/>
    </xf>
    <xf numFmtId="49" fontId="41" fillId="0" borderId="0" xfId="1" applyNumberFormat="1" applyFont="1" applyAlignment="1">
      <alignment horizontal="left" vertical="center" wrapText="1"/>
    </xf>
    <xf numFmtId="49" fontId="35" fillId="0" borderId="0" xfId="1" applyNumberFormat="1" applyFont="1" applyAlignment="1" applyProtection="1">
      <alignment horizontal="center" vertical="center" wrapText="1"/>
      <protection locked="0"/>
    </xf>
    <xf numFmtId="165" fontId="39" fillId="0" borderId="0" xfId="1" applyFont="1" applyAlignment="1">
      <alignment horizontal="center" vertical="center" wrapText="1"/>
    </xf>
    <xf numFmtId="165" fontId="39" fillId="0" borderId="0" xfId="1" applyFont="1" applyAlignment="1" applyProtection="1">
      <alignment vertical="center" wrapText="1"/>
      <protection locked="0"/>
    </xf>
    <xf numFmtId="165" fontId="35" fillId="0" borderId="0" xfId="1" applyFont="1" applyAlignment="1" applyProtection="1">
      <alignment vertical="center" wrapText="1"/>
      <protection locked="0"/>
    </xf>
    <xf numFmtId="165" fontId="39" fillId="0" borderId="0" xfId="1" applyFont="1" applyAlignment="1" applyProtection="1">
      <alignment horizontal="center" vertical="center" wrapText="1"/>
      <protection locked="0"/>
    </xf>
    <xf numFmtId="49" fontId="35" fillId="0" borderId="0" xfId="1" applyNumberFormat="1" applyFont="1" applyAlignment="1" applyProtection="1">
      <alignment vertical="center" wrapText="1"/>
      <protection locked="0"/>
    </xf>
    <xf numFmtId="165" fontId="42" fillId="0" borderId="0" xfId="1" applyFont="1" applyAlignment="1">
      <alignment horizontal="center" vertical="center"/>
    </xf>
    <xf numFmtId="49" fontId="39" fillId="0" borderId="0" xfId="1" applyNumberFormat="1" applyFont="1" applyAlignment="1">
      <alignment horizontal="left" vertical="center" wrapText="1" shrinkToFit="1"/>
    </xf>
    <xf numFmtId="49" fontId="35" fillId="0" borderId="0" xfId="1" applyNumberFormat="1" applyFont="1" applyAlignment="1">
      <alignment horizontal="left" vertical="center" wrapText="1" shrinkToFit="1"/>
    </xf>
    <xf numFmtId="165" fontId="43" fillId="0" borderId="0" xfId="1" applyFont="1" applyAlignment="1">
      <alignment horizontal="center" vertical="center"/>
    </xf>
    <xf numFmtId="165" fontId="35" fillId="0" borderId="0" xfId="1" applyFont="1" applyAlignment="1">
      <alignment vertical="center" wrapText="1"/>
    </xf>
    <xf numFmtId="165" fontId="39" fillId="0" borderId="0" xfId="1" applyFont="1" applyAlignment="1">
      <alignment vertical="center" wrapText="1"/>
    </xf>
    <xf numFmtId="165" fontId="44" fillId="0" borderId="0" xfId="1" applyFont="1" applyAlignment="1">
      <alignment horizontal="left" vertical="center"/>
    </xf>
    <xf numFmtId="165" fontId="41" fillId="0" borderId="0" xfId="1" applyFont="1" applyAlignment="1">
      <alignment horizontal="center" vertical="center"/>
    </xf>
    <xf numFmtId="165" fontId="41" fillId="0" borderId="0" xfId="1" applyFont="1" applyAlignment="1">
      <alignment horizontal="left" vertical="center"/>
    </xf>
    <xf numFmtId="165" fontId="45" fillId="0" borderId="0" xfId="1" applyFont="1" applyAlignment="1">
      <alignment horizontal="center" vertical="center"/>
    </xf>
    <xf numFmtId="165" fontId="45" fillId="0" borderId="0" xfId="1" applyFont="1" applyAlignment="1">
      <alignment horizontal="left" vertical="center"/>
    </xf>
    <xf numFmtId="165" fontId="46" fillId="0" borderId="0" xfId="1" applyFont="1" applyAlignment="1">
      <alignment vertical="center"/>
    </xf>
    <xf numFmtId="165" fontId="20" fillId="0" borderId="0" xfId="1" applyFont="1" applyAlignment="1">
      <alignment horizontal="left" vertical="center"/>
    </xf>
    <xf numFmtId="165" fontId="47" fillId="0" borderId="0" xfId="1" applyFont="1" applyAlignment="1">
      <alignment horizontal="center" vertical="center"/>
    </xf>
    <xf numFmtId="165" fontId="46" fillId="0" borderId="0" xfId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48" fillId="0" borderId="0" xfId="0" applyNumberFormat="1" applyFont="1" applyAlignment="1">
      <alignment vertical="center" wrapText="1"/>
    </xf>
    <xf numFmtId="165" fontId="49" fillId="0" borderId="0" xfId="1" applyFont="1" applyAlignment="1">
      <alignment horizontal="center" vertical="center"/>
    </xf>
    <xf numFmtId="165" fontId="50" fillId="0" borderId="0" xfId="1" applyFont="1" applyAlignment="1">
      <alignment horizontal="center" vertical="center"/>
    </xf>
    <xf numFmtId="165" fontId="49" fillId="0" borderId="0" xfId="1" applyFont="1" applyAlignment="1">
      <alignment vertical="center"/>
    </xf>
    <xf numFmtId="165" fontId="51" fillId="0" borderId="0" xfId="1" applyFont="1" applyAlignment="1">
      <alignment vertical="center"/>
    </xf>
    <xf numFmtId="165" fontId="51" fillId="0" borderId="0" xfId="1" applyFont="1" applyAlignment="1">
      <alignment horizontal="center" vertical="center"/>
    </xf>
    <xf numFmtId="165" fontId="55" fillId="0" borderId="25" xfId="1" applyFont="1" applyBorder="1" applyAlignment="1">
      <alignment horizontal="center" vertical="center" wrapText="1"/>
    </xf>
    <xf numFmtId="165" fontId="55" fillId="0" borderId="26" xfId="1" applyFont="1" applyBorder="1" applyAlignment="1">
      <alignment horizontal="center" vertical="center" wrapText="1"/>
    </xf>
    <xf numFmtId="49" fontId="55" fillId="0" borderId="26" xfId="1" applyNumberFormat="1" applyFont="1" applyBorder="1" applyAlignment="1">
      <alignment horizontal="center" vertical="center" wrapText="1"/>
    </xf>
    <xf numFmtId="165" fontId="55" fillId="0" borderId="27" xfId="1" applyFont="1" applyBorder="1" applyAlignment="1">
      <alignment horizontal="center" vertical="center" wrapText="1"/>
    </xf>
    <xf numFmtId="165" fontId="56" fillId="0" borderId="27" xfId="1" applyFont="1" applyBorder="1" applyAlignment="1">
      <alignment horizontal="center" vertical="center" wrapText="1"/>
    </xf>
    <xf numFmtId="165" fontId="56" fillId="0" borderId="28" xfId="1" applyFont="1" applyBorder="1" applyAlignment="1">
      <alignment horizontal="center" vertical="center" wrapText="1"/>
    </xf>
    <xf numFmtId="165" fontId="57" fillId="0" borderId="0" xfId="1" applyFont="1" applyAlignment="1">
      <alignment horizontal="center" vertical="center"/>
    </xf>
    <xf numFmtId="165" fontId="57" fillId="0" borderId="26" xfId="1" applyFont="1" applyBorder="1" applyAlignment="1">
      <alignment horizontal="center" vertical="center"/>
    </xf>
    <xf numFmtId="165" fontId="57" fillId="0" borderId="28" xfId="1" applyFont="1" applyBorder="1" applyAlignment="1">
      <alignment horizontal="center" vertical="center"/>
    </xf>
    <xf numFmtId="165" fontId="32" fillId="2" borderId="25" xfId="1" applyFont="1" applyFill="1" applyBorder="1" applyAlignment="1">
      <alignment horizontal="center" vertical="center" wrapText="1"/>
    </xf>
    <xf numFmtId="165" fontId="32" fillId="2" borderId="26" xfId="1" applyFont="1" applyFill="1" applyBorder="1" applyAlignment="1">
      <alignment horizontal="center" vertical="center" wrapText="1"/>
    </xf>
    <xf numFmtId="168" fontId="32" fillId="2" borderId="26" xfId="1" applyNumberFormat="1" applyFont="1" applyFill="1" applyBorder="1" applyAlignment="1">
      <alignment vertical="center" wrapText="1"/>
    </xf>
    <xf numFmtId="165" fontId="58" fillId="3" borderId="26" xfId="1" applyFont="1" applyFill="1" applyBorder="1" applyAlignment="1">
      <alignment horizontal="center" vertical="center" wrapText="1"/>
    </xf>
    <xf numFmtId="165" fontId="24" fillId="3" borderId="27" xfId="1" applyFont="1" applyFill="1" applyBorder="1" applyAlignment="1">
      <alignment horizontal="center" vertical="center" wrapText="1"/>
    </xf>
    <xf numFmtId="165" fontId="32" fillId="0" borderId="25" xfId="1" applyFont="1" applyBorder="1" applyAlignment="1">
      <alignment horizontal="center" vertical="center" wrapText="1"/>
    </xf>
    <xf numFmtId="168" fontId="32" fillId="0" borderId="26" xfId="1" applyNumberFormat="1" applyFont="1" applyBorder="1" applyAlignment="1">
      <alignment horizontal="center" vertical="center" wrapText="1"/>
    </xf>
    <xf numFmtId="168" fontId="33" fillId="0" borderId="26" xfId="1" applyNumberFormat="1" applyFont="1" applyBorder="1" applyAlignment="1">
      <alignment vertical="center" wrapText="1"/>
    </xf>
    <xf numFmtId="165" fontId="59" fillId="0" borderId="26" xfId="1" applyFont="1" applyBorder="1" applyAlignment="1">
      <alignment horizontal="center" vertical="center" wrapText="1"/>
    </xf>
    <xf numFmtId="169" fontId="24" fillId="0" borderId="27" xfId="1" applyNumberFormat="1" applyFont="1" applyBorder="1" applyAlignment="1">
      <alignment horizontal="right" vertical="center" wrapText="1"/>
    </xf>
    <xf numFmtId="165" fontId="24" fillId="0" borderId="25" xfId="1" applyFont="1" applyBorder="1" applyAlignment="1">
      <alignment horizontal="center" vertical="center" wrapText="1"/>
    </xf>
    <xf numFmtId="49" fontId="24" fillId="0" borderId="26" xfId="1" applyNumberFormat="1" applyFont="1" applyBorder="1" applyAlignment="1">
      <alignment horizontal="left" vertical="center" wrapText="1"/>
    </xf>
    <xf numFmtId="165" fontId="24" fillId="0" borderId="26" xfId="1" applyFont="1" applyBorder="1" applyAlignment="1">
      <alignment horizontal="center" vertical="center" wrapText="1"/>
    </xf>
    <xf numFmtId="168" fontId="24" fillId="0" borderId="27" xfId="1" applyNumberFormat="1" applyFont="1" applyBorder="1" applyAlignment="1">
      <alignment horizontal="right" vertical="center" wrapText="1"/>
    </xf>
    <xf numFmtId="165" fontId="32" fillId="3" borderId="25" xfId="1" applyFont="1" applyFill="1" applyBorder="1" applyAlignment="1">
      <alignment horizontal="center" vertical="center" wrapText="1"/>
    </xf>
    <xf numFmtId="49" fontId="60" fillId="3" borderId="26" xfId="1" applyNumberFormat="1" applyFont="1" applyFill="1" applyBorder="1" applyAlignment="1">
      <alignment horizontal="left" vertical="center" wrapText="1"/>
    </xf>
    <xf numFmtId="166" fontId="24" fillId="3" borderId="27" xfId="1" applyNumberFormat="1" applyFont="1" applyFill="1" applyBorder="1" applyAlignment="1">
      <alignment horizontal="center" vertical="center" wrapText="1"/>
    </xf>
    <xf numFmtId="165" fontId="0" fillId="0" borderId="26" xfId="1" applyFont="1" applyBorder="1" applyAlignment="1">
      <alignment horizontal="center" vertical="center" wrapText="1"/>
    </xf>
    <xf numFmtId="167" fontId="24" fillId="0" borderId="27" xfId="1" applyNumberFormat="1" applyFont="1" applyBorder="1" applyAlignment="1">
      <alignment horizontal="right" vertical="center" wrapText="1"/>
    </xf>
    <xf numFmtId="4" fontId="61" fillId="0" borderId="26" xfId="1" applyNumberFormat="1" applyFont="1" applyBorder="1" applyAlignment="1">
      <alignment vertical="center"/>
    </xf>
    <xf numFmtId="165" fontId="63" fillId="0" borderId="29" xfId="1" applyFont="1" applyBorder="1" applyAlignment="1">
      <alignment horizontal="center" vertical="center" wrapText="1"/>
    </xf>
    <xf numFmtId="167" fontId="63" fillId="0" borderId="32" xfId="1" applyNumberFormat="1" applyFont="1" applyBorder="1" applyAlignment="1">
      <alignment horizontal="right" vertical="center" wrapText="1"/>
    </xf>
    <xf numFmtId="165" fontId="0" fillId="0" borderId="31" xfId="1" applyFont="1" applyBorder="1" applyAlignment="1">
      <alignment horizontal="center" vertical="center" wrapText="1"/>
    </xf>
    <xf numFmtId="49" fontId="60" fillId="3" borderId="29" xfId="1" applyNumberFormat="1" applyFont="1" applyFill="1" applyBorder="1" applyAlignment="1">
      <alignment horizontal="left" vertical="center" wrapText="1"/>
    </xf>
    <xf numFmtId="49" fontId="0" fillId="0" borderId="33" xfId="1" applyNumberFormat="1" applyFont="1" applyBorder="1" applyAlignment="1">
      <alignment horizontal="left" vertical="center" wrapText="1"/>
    </xf>
    <xf numFmtId="165" fontId="0" fillId="0" borderId="35" xfId="1" applyFont="1" applyBorder="1" applyAlignment="1">
      <alignment horizontal="center" vertical="center" wrapText="1"/>
    </xf>
    <xf numFmtId="165" fontId="63" fillId="0" borderId="35" xfId="1" applyFont="1" applyBorder="1" applyAlignment="1">
      <alignment horizontal="center" vertical="center" wrapText="1"/>
    </xf>
    <xf numFmtId="167" fontId="28" fillId="0" borderId="1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/>
    </xf>
    <xf numFmtId="4" fontId="28" fillId="0" borderId="1" xfId="1" applyNumberFormat="1" applyFont="1" applyBorder="1" applyAlignment="1">
      <alignment horizontal="right" vertical="center" wrapText="1"/>
    </xf>
    <xf numFmtId="167" fontId="28" fillId="0" borderId="4" xfId="1" applyNumberFormat="1" applyFont="1" applyBorder="1" applyAlignment="1">
      <alignment horizontal="right" vertical="center" wrapText="1"/>
    </xf>
    <xf numFmtId="165" fontId="64" fillId="0" borderId="0" xfId="1" applyFont="1" applyAlignment="1">
      <alignment horizontal="center" vertical="center" wrapText="1"/>
    </xf>
    <xf numFmtId="165" fontId="65" fillId="0" borderId="0" xfId="1" applyFont="1" applyAlignment="1">
      <alignment horizontal="center" vertical="center" wrapText="1"/>
    </xf>
    <xf numFmtId="165" fontId="66" fillId="0" borderId="0" xfId="1" applyFont="1" applyAlignment="1">
      <alignment horizontal="left" vertical="center" wrapText="1"/>
    </xf>
    <xf numFmtId="167" fontId="65" fillId="0" borderId="0" xfId="1" applyNumberFormat="1" applyFont="1" applyAlignment="1">
      <alignment horizontal="center" vertical="center" wrapText="1"/>
    </xf>
    <xf numFmtId="165" fontId="67" fillId="0" borderId="0" xfId="1" applyFont="1" applyAlignment="1">
      <alignment horizontal="center" vertical="center" wrapText="1"/>
    </xf>
    <xf numFmtId="165" fontId="65" fillId="0" borderId="0" xfId="1" applyFont="1" applyAlignment="1">
      <alignment horizontal="center" vertical="center"/>
    </xf>
    <xf numFmtId="49" fontId="66" fillId="0" borderId="0" xfId="1" applyNumberFormat="1" applyFont="1" applyAlignment="1">
      <alignment horizontal="left" vertical="center" wrapText="1"/>
    </xf>
    <xf numFmtId="165" fontId="66" fillId="0" borderId="0" xfId="1" applyFont="1" applyAlignment="1">
      <alignment horizontal="center" vertical="center"/>
    </xf>
    <xf numFmtId="167" fontId="66" fillId="0" borderId="0" xfId="1" applyNumberFormat="1" applyFont="1" applyAlignment="1">
      <alignment horizontal="center" vertical="center"/>
    </xf>
    <xf numFmtId="49" fontId="68" fillId="0" borderId="0" xfId="1" applyNumberFormat="1" applyFont="1" applyAlignment="1">
      <alignment horizontal="left" vertical="center" wrapText="1"/>
    </xf>
    <xf numFmtId="165" fontId="69" fillId="0" borderId="0" xfId="1" applyFont="1" applyAlignment="1">
      <alignment horizontal="center" vertical="center"/>
    </xf>
    <xf numFmtId="49" fontId="70" fillId="0" borderId="0" xfId="1" applyNumberFormat="1" applyFont="1" applyAlignment="1">
      <alignment horizontal="left" vertical="center"/>
    </xf>
    <xf numFmtId="49" fontId="71" fillId="0" borderId="0" xfId="1" applyNumberFormat="1" applyFont="1" applyAlignment="1">
      <alignment horizontal="left" vertical="center" wrapText="1"/>
    </xf>
    <xf numFmtId="49" fontId="66" fillId="0" borderId="0" xfId="1" applyNumberFormat="1" applyFont="1" applyAlignment="1">
      <alignment horizontal="center" vertical="center" wrapText="1"/>
    </xf>
    <xf numFmtId="49" fontId="70" fillId="0" borderId="0" xfId="1" applyNumberFormat="1" applyFont="1" applyAlignment="1">
      <alignment horizontal="left" vertical="center" wrapText="1"/>
    </xf>
    <xf numFmtId="165" fontId="70" fillId="0" borderId="0" xfId="1" applyFont="1" applyAlignment="1">
      <alignment horizontal="center" vertical="center"/>
    </xf>
    <xf numFmtId="49" fontId="72" fillId="0" borderId="0" xfId="1" applyNumberFormat="1" applyFont="1" applyAlignment="1">
      <alignment horizontal="left" vertical="center" wrapText="1"/>
    </xf>
    <xf numFmtId="49" fontId="66" fillId="0" borderId="0" xfId="1" applyNumberFormat="1" applyFont="1" applyAlignment="1" applyProtection="1">
      <alignment horizontal="center" vertical="center" wrapText="1"/>
      <protection locked="0"/>
    </xf>
    <xf numFmtId="165" fontId="70" fillId="0" borderId="0" xfId="1" applyFont="1" applyAlignment="1">
      <alignment horizontal="center" vertical="center" wrapText="1"/>
    </xf>
    <xf numFmtId="165" fontId="70" fillId="0" borderId="0" xfId="1" applyFont="1" applyAlignment="1" applyProtection="1">
      <alignment vertical="center" wrapText="1"/>
      <protection locked="0"/>
    </xf>
    <xf numFmtId="165" fontId="66" fillId="0" borderId="0" xfId="1" applyFont="1" applyAlignment="1" applyProtection="1">
      <alignment vertical="center" wrapText="1"/>
      <protection locked="0"/>
    </xf>
    <xf numFmtId="165" fontId="70" fillId="0" borderId="0" xfId="1" applyFont="1" applyAlignment="1" applyProtection="1">
      <alignment horizontal="center" vertical="center" wrapText="1"/>
      <protection locked="0"/>
    </xf>
    <xf numFmtId="49" fontId="66" fillId="0" borderId="0" xfId="1" applyNumberFormat="1" applyFont="1" applyAlignment="1" applyProtection="1">
      <alignment vertical="center" wrapText="1"/>
      <protection locked="0"/>
    </xf>
    <xf numFmtId="165" fontId="73" fillId="0" borderId="0" xfId="1" applyFont="1" applyAlignment="1">
      <alignment horizontal="center" vertical="center"/>
    </xf>
    <xf numFmtId="49" fontId="70" fillId="0" borderId="0" xfId="1" applyNumberFormat="1" applyFont="1" applyAlignment="1">
      <alignment horizontal="left" vertical="center" wrapText="1" shrinkToFit="1"/>
    </xf>
    <xf numFmtId="49" fontId="66" fillId="0" borderId="0" xfId="1" applyNumberFormat="1" applyFont="1" applyAlignment="1">
      <alignment horizontal="left" vertical="center" wrapText="1" shrinkToFit="1"/>
    </xf>
    <xf numFmtId="165" fontId="74" fillId="0" borderId="0" xfId="1" applyFont="1" applyAlignment="1">
      <alignment horizontal="center" vertical="center"/>
    </xf>
    <xf numFmtId="165" fontId="66" fillId="0" borderId="0" xfId="1" applyFont="1" applyAlignment="1">
      <alignment vertical="center" wrapText="1"/>
    </xf>
    <xf numFmtId="165" fontId="70" fillId="0" borderId="0" xfId="1" applyFont="1" applyAlignment="1">
      <alignment vertical="center" wrapText="1"/>
    </xf>
    <xf numFmtId="165" fontId="75" fillId="0" borderId="0" xfId="1" applyFont="1" applyAlignment="1">
      <alignment horizontal="left" vertical="center"/>
    </xf>
    <xf numFmtId="165" fontId="72" fillId="0" borderId="0" xfId="1" applyFont="1" applyAlignment="1">
      <alignment horizontal="center" vertical="center"/>
    </xf>
    <xf numFmtId="165" fontId="72" fillId="0" borderId="0" xfId="1" applyFont="1" applyAlignment="1">
      <alignment horizontal="left" vertical="center"/>
    </xf>
    <xf numFmtId="165" fontId="76" fillId="0" borderId="0" xfId="1" applyFont="1" applyAlignment="1">
      <alignment horizontal="center" vertical="center"/>
    </xf>
    <xf numFmtId="165" fontId="76" fillId="0" borderId="0" xfId="1" applyFont="1" applyAlignment="1">
      <alignment horizontal="left" vertical="center"/>
    </xf>
    <xf numFmtId="165" fontId="77" fillId="0" borderId="0" xfId="1" applyFont="1" applyAlignment="1">
      <alignment vertical="center"/>
    </xf>
    <xf numFmtId="165" fontId="49" fillId="0" borderId="0" xfId="1" applyFont="1" applyAlignment="1">
      <alignment horizontal="left" vertical="center"/>
    </xf>
    <xf numFmtId="165" fontId="78" fillId="0" borderId="0" xfId="1" applyFont="1" applyAlignment="1">
      <alignment horizontal="center" vertical="center"/>
    </xf>
    <xf numFmtId="165" fontId="77" fillId="0" borderId="0" xfId="1" applyFont="1" applyAlignment="1">
      <alignment horizontal="center" vertical="center"/>
    </xf>
    <xf numFmtId="0" fontId="79" fillId="0" borderId="0" xfId="3"/>
    <xf numFmtId="0" fontId="79" fillId="0" borderId="0" xfId="3" applyAlignment="1">
      <alignment vertical="center"/>
    </xf>
    <xf numFmtId="0" fontId="82" fillId="0" borderId="0" xfId="3" applyFont="1" applyAlignment="1">
      <alignment vertical="top" wrapText="1"/>
    </xf>
    <xf numFmtId="4" fontId="79" fillId="0" borderId="0" xfId="3" applyNumberFormat="1"/>
    <xf numFmtId="3" fontId="14" fillId="0" borderId="1" xfId="0" applyNumberFormat="1" applyFont="1" applyBorder="1" applyAlignment="1">
      <alignment horizontal="center" vertical="center"/>
    </xf>
    <xf numFmtId="165" fontId="86" fillId="0" borderId="0" xfId="1" applyFont="1" applyAlignment="1">
      <alignment horizontal="center" vertical="center" wrapText="1"/>
    </xf>
    <xf numFmtId="0" fontId="87" fillId="0" borderId="0" xfId="0" applyFont="1" applyAlignment="1">
      <alignment vertical="center"/>
    </xf>
    <xf numFmtId="49" fontId="88" fillId="0" borderId="0" xfId="1" applyNumberFormat="1" applyFont="1" applyAlignment="1">
      <alignment horizontal="center" wrapText="1"/>
    </xf>
    <xf numFmtId="0" fontId="89" fillId="0" borderId="0" xfId="3" applyFont="1" applyAlignment="1">
      <alignment horizontal="center" vertical="center" wrapText="1"/>
    </xf>
    <xf numFmtId="49" fontId="90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8" fillId="0" borderId="1" xfId="1" applyNumberFormat="1" applyFont="1" applyBorder="1" applyAlignment="1">
      <alignment horizontal="left" vertical="center" wrapText="1"/>
    </xf>
    <xf numFmtId="165" fontId="28" fillId="0" borderId="1" xfId="1" applyFont="1" applyBorder="1" applyAlignment="1">
      <alignment horizontal="center" vertical="center" wrapText="1"/>
    </xf>
    <xf numFmtId="165" fontId="28" fillId="0" borderId="4" xfId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4" fillId="0" borderId="1" xfId="3" applyFont="1" applyBorder="1" applyAlignment="1">
      <alignment horizontal="center" vertical="center" wrapText="1"/>
    </xf>
    <xf numFmtId="0" fontId="104" fillId="0" borderId="0" xfId="3" applyFont="1" applyAlignment="1">
      <alignment horizontal="center" vertical="center" wrapText="1"/>
    </xf>
    <xf numFmtId="0" fontId="104" fillId="0" borderId="38" xfId="3" applyFont="1" applyBorder="1" applyAlignment="1">
      <alignment horizontal="left" vertical="center" wrapText="1"/>
    </xf>
    <xf numFmtId="0" fontId="104" fillId="0" borderId="38" xfId="3" applyFont="1" applyBorder="1" applyAlignment="1">
      <alignment horizontal="center" vertical="center" wrapText="1"/>
    </xf>
    <xf numFmtId="4" fontId="104" fillId="0" borderId="1" xfId="3" applyNumberFormat="1" applyFont="1" applyBorder="1" applyAlignment="1">
      <alignment horizontal="right" vertical="center" wrapText="1"/>
    </xf>
    <xf numFmtId="4" fontId="104" fillId="0" borderId="1" xfId="3" applyNumberFormat="1" applyFont="1" applyBorder="1" applyAlignment="1">
      <alignment horizontal="right" vertical="center"/>
    </xf>
    <xf numFmtId="0" fontId="104" fillId="0" borderId="32" xfId="3" applyFont="1" applyBorder="1" applyAlignment="1">
      <alignment horizontal="center" vertical="center" wrapText="1"/>
    </xf>
    <xf numFmtId="0" fontId="104" fillId="0" borderId="1" xfId="3" applyFont="1" applyBorder="1" applyAlignment="1">
      <alignment horizontal="left" vertical="center" wrapText="1"/>
    </xf>
    <xf numFmtId="4" fontId="104" fillId="0" borderId="45" xfId="3" applyNumberFormat="1" applyFont="1" applyBorder="1" applyAlignment="1">
      <alignment horizontal="right" vertical="center" wrapText="1"/>
    </xf>
    <xf numFmtId="4" fontId="104" fillId="0" borderId="45" xfId="3" applyNumberFormat="1" applyFont="1" applyBorder="1" applyAlignment="1">
      <alignment horizontal="right" vertical="center"/>
    </xf>
    <xf numFmtId="0" fontId="104" fillId="0" borderId="41" xfId="3" applyFont="1" applyBorder="1" applyAlignment="1">
      <alignment horizontal="center" vertical="center" wrapText="1"/>
    </xf>
    <xf numFmtId="0" fontId="104" fillId="0" borderId="32" xfId="3" applyFont="1" applyBorder="1" applyAlignment="1">
      <alignment horizontal="left" vertical="center" wrapText="1"/>
    </xf>
    <xf numFmtId="4" fontId="104" fillId="0" borderId="38" xfId="3" applyNumberFormat="1" applyFont="1" applyBorder="1" applyAlignment="1">
      <alignment horizontal="right" vertical="center" wrapText="1"/>
    </xf>
    <xf numFmtId="4" fontId="104" fillId="0" borderId="32" xfId="3" applyNumberFormat="1" applyFont="1" applyBorder="1" applyAlignment="1">
      <alignment horizontal="right" vertical="center" wrapText="1"/>
    </xf>
    <xf numFmtId="0" fontId="82" fillId="0" borderId="0" xfId="3" applyFont="1" applyAlignment="1">
      <alignment vertical="center" wrapText="1"/>
    </xf>
    <xf numFmtId="0" fontId="106" fillId="0" borderId="1" xfId="0" applyFont="1" applyBorder="1" applyAlignment="1">
      <alignment vertical="center" wrapText="1"/>
    </xf>
    <xf numFmtId="4" fontId="104" fillId="0" borderId="4" xfId="3" applyNumberFormat="1" applyFont="1" applyBorder="1" applyAlignment="1">
      <alignment horizontal="right" vertical="center"/>
    </xf>
    <xf numFmtId="0" fontId="104" fillId="0" borderId="26" xfId="3" applyFont="1" applyBorder="1" applyAlignment="1">
      <alignment horizontal="center" vertical="center" wrapText="1"/>
    </xf>
    <xf numFmtId="0" fontId="104" fillId="0" borderId="27" xfId="3" applyFont="1" applyBorder="1" applyAlignment="1">
      <alignment horizontal="center" vertical="center" wrapText="1"/>
    </xf>
    <xf numFmtId="0" fontId="104" fillId="0" borderId="1" xfId="3" applyFont="1" applyBorder="1" applyAlignment="1">
      <alignment horizontal="center" vertical="center"/>
    </xf>
    <xf numFmtId="0" fontId="108" fillId="0" borderId="29" xfId="3" applyFont="1" applyBorder="1" applyAlignment="1">
      <alignment horizontal="center" vertical="center" wrapText="1"/>
    </xf>
    <xf numFmtId="0" fontId="108" fillId="0" borderId="32" xfId="3" applyFont="1" applyBorder="1" applyAlignment="1">
      <alignment horizontal="center" vertical="center" wrapText="1"/>
    </xf>
    <xf numFmtId="0" fontId="108" fillId="0" borderId="4" xfId="3" applyFont="1" applyBorder="1" applyAlignment="1">
      <alignment horizontal="center" vertical="center" wrapText="1"/>
    </xf>
    <xf numFmtId="0" fontId="104" fillId="0" borderId="4" xfId="3" applyFont="1" applyBorder="1" applyAlignment="1">
      <alignment horizontal="center" vertical="center"/>
    </xf>
    <xf numFmtId="4" fontId="107" fillId="0" borderId="1" xfId="3" applyNumberFormat="1" applyFont="1" applyBorder="1" applyAlignment="1">
      <alignment vertical="center"/>
    </xf>
    <xf numFmtId="0" fontId="104" fillId="0" borderId="45" xfId="3" applyFont="1" applyBorder="1" applyAlignment="1">
      <alignment horizontal="center" vertical="center" wrapText="1"/>
    </xf>
    <xf numFmtId="4" fontId="107" fillId="0" borderId="1" xfId="3" applyNumberFormat="1" applyFont="1" applyBorder="1" applyAlignment="1">
      <alignment horizontal="right" vertical="center"/>
    </xf>
    <xf numFmtId="0" fontId="104" fillId="0" borderId="4" xfId="3" applyFont="1" applyBorder="1" applyAlignment="1">
      <alignment horizontal="center" vertical="center" wrapText="1"/>
    </xf>
    <xf numFmtId="0" fontId="104" fillId="0" borderId="0" xfId="3" applyFont="1" applyAlignment="1">
      <alignment vertical="top" wrapText="1"/>
    </xf>
    <xf numFmtId="0" fontId="84" fillId="0" borderId="0" xfId="3" applyFont="1"/>
    <xf numFmtId="4" fontId="84" fillId="0" borderId="1" xfId="3" applyNumberFormat="1" applyFont="1" applyBorder="1"/>
    <xf numFmtId="165" fontId="110" fillId="0" borderId="1" xfId="1" applyFont="1" applyBorder="1" applyAlignment="1">
      <alignment horizontal="center" vertical="center" wrapText="1"/>
    </xf>
    <xf numFmtId="165" fontId="110" fillId="0" borderId="4" xfId="1" applyFont="1" applyBorder="1" applyAlignment="1">
      <alignment horizontal="center" vertical="center" wrapText="1"/>
    </xf>
    <xf numFmtId="165" fontId="34" fillId="0" borderId="0" xfId="1" applyFont="1" applyAlignment="1">
      <alignment horizontal="center" vertical="center" wrapText="1"/>
    </xf>
    <xf numFmtId="167" fontId="34" fillId="0" borderId="0" xfId="1" applyNumberFormat="1" applyFont="1" applyAlignment="1">
      <alignment horizontal="center" vertical="center" wrapText="1"/>
    </xf>
    <xf numFmtId="165" fontId="113" fillId="0" borderId="26" xfId="1" applyFont="1" applyBorder="1" applyAlignment="1">
      <alignment horizontal="center" vertical="center" wrapText="1"/>
    </xf>
    <xf numFmtId="167" fontId="28" fillId="0" borderId="27" xfId="1" applyNumberFormat="1" applyFont="1" applyBorder="1" applyAlignment="1">
      <alignment horizontal="right" vertical="center" wrapText="1"/>
    </xf>
    <xf numFmtId="4" fontId="2" fillId="0" borderId="26" xfId="1" applyNumberFormat="1" applyFont="1" applyBorder="1" applyAlignment="1">
      <alignment vertical="center"/>
    </xf>
    <xf numFmtId="4" fontId="2" fillId="0" borderId="28" xfId="1" applyNumberFormat="1" applyFont="1" applyBorder="1" applyAlignment="1">
      <alignment vertical="center"/>
    </xf>
    <xf numFmtId="165" fontId="10" fillId="0" borderId="26" xfId="1" applyFont="1" applyBorder="1" applyAlignment="1">
      <alignment horizontal="center" vertical="center" wrapText="1"/>
    </xf>
    <xf numFmtId="165" fontId="28" fillId="0" borderId="26" xfId="1" applyFont="1" applyBorder="1" applyAlignment="1">
      <alignment horizontal="center" vertical="center" wrapText="1"/>
    </xf>
    <xf numFmtId="165" fontId="28" fillId="0" borderId="29" xfId="1" applyFont="1" applyBorder="1" applyAlignment="1">
      <alignment horizontal="center" vertical="center" wrapText="1"/>
    </xf>
    <xf numFmtId="4" fontId="2" fillId="0" borderId="27" xfId="1" applyNumberFormat="1" applyFont="1" applyBorder="1" applyAlignment="1">
      <alignment vertical="center"/>
    </xf>
    <xf numFmtId="165" fontId="93" fillId="3" borderId="25" xfId="1" applyFont="1" applyFill="1" applyBorder="1" applyAlignment="1">
      <alignment horizontal="center" vertical="center" wrapText="1"/>
    </xf>
    <xf numFmtId="165" fontId="93" fillId="3" borderId="26" xfId="1" applyFont="1" applyFill="1" applyBorder="1" applyAlignment="1">
      <alignment horizontal="center" vertical="center" wrapText="1"/>
    </xf>
    <xf numFmtId="49" fontId="31" fillId="3" borderId="26" xfId="1" applyNumberFormat="1" applyFont="1" applyFill="1" applyBorder="1" applyAlignment="1">
      <alignment horizontal="left" vertical="center" wrapText="1"/>
    </xf>
    <xf numFmtId="165" fontId="94" fillId="3" borderId="26" xfId="1" applyFont="1" applyFill="1" applyBorder="1" applyAlignment="1">
      <alignment horizontal="center" vertical="center" wrapText="1"/>
    </xf>
    <xf numFmtId="166" fontId="28" fillId="3" borderId="27" xfId="1" applyNumberFormat="1" applyFont="1" applyFill="1" applyBorder="1" applyAlignment="1">
      <alignment horizontal="center" vertical="center" wrapText="1"/>
    </xf>
    <xf numFmtId="4" fontId="93" fillId="3" borderId="28" xfId="1" applyNumberFormat="1" applyFont="1" applyFill="1" applyBorder="1" applyAlignment="1">
      <alignment horizontal="right" vertical="center" wrapText="1"/>
    </xf>
    <xf numFmtId="165" fontId="111" fillId="0" borderId="31" xfId="1" applyFont="1" applyBorder="1" applyAlignment="1">
      <alignment horizontal="center" vertical="center" wrapText="1"/>
    </xf>
    <xf numFmtId="165" fontId="0" fillId="0" borderId="49" xfId="1" applyFont="1" applyBorder="1" applyAlignment="1">
      <alignment horizontal="center" vertical="center" wrapText="1"/>
    </xf>
    <xf numFmtId="49" fontId="113" fillId="0" borderId="40" xfId="1" applyNumberFormat="1" applyFont="1" applyBorder="1" applyAlignment="1">
      <alignment horizontal="left" vertical="center" wrapText="1"/>
    </xf>
    <xf numFmtId="49" fontId="10" fillId="0" borderId="40" xfId="1" applyNumberFormat="1" applyFont="1" applyBorder="1" applyAlignment="1">
      <alignment horizontal="left" vertical="center" wrapText="1"/>
    </xf>
    <xf numFmtId="49" fontId="0" fillId="0" borderId="40" xfId="1" applyNumberFormat="1" applyFont="1" applyBorder="1" applyAlignment="1">
      <alignment horizontal="left" vertical="center" wrapText="1"/>
    </xf>
    <xf numFmtId="165" fontId="93" fillId="3" borderId="29" xfId="1" applyFont="1" applyFill="1" applyBorder="1" applyAlignment="1">
      <alignment horizontal="center" vertical="center" wrapText="1"/>
    </xf>
    <xf numFmtId="165" fontId="112" fillId="0" borderId="1" xfId="1" applyFont="1" applyBorder="1" applyAlignment="1">
      <alignment horizontal="center" vertical="center" wrapText="1"/>
    </xf>
    <xf numFmtId="168" fontId="109" fillId="0" borderId="1" xfId="1" applyNumberFormat="1" applyFont="1" applyBorder="1" applyAlignment="1">
      <alignment horizontal="center" vertical="center" wrapText="1"/>
    </xf>
    <xf numFmtId="165" fontId="93" fillId="3" borderId="37" xfId="1" applyFont="1" applyFill="1" applyBorder="1" applyAlignment="1">
      <alignment horizontal="center" vertical="center" wrapText="1"/>
    </xf>
    <xf numFmtId="4" fontId="28" fillId="3" borderId="27" xfId="1" applyNumberFormat="1" applyFont="1" applyFill="1" applyBorder="1" applyAlignment="1">
      <alignment horizontal="center" vertical="center" wrapText="1"/>
    </xf>
    <xf numFmtId="4" fontId="2" fillId="3" borderId="27" xfId="1" applyNumberFormat="1" applyFont="1" applyFill="1" applyBorder="1" applyAlignment="1">
      <alignment horizontal="center" vertical="center" wrapText="1"/>
    </xf>
    <xf numFmtId="4" fontId="3" fillId="3" borderId="28" xfId="1" applyNumberFormat="1" applyFont="1" applyFill="1" applyBorder="1" applyAlignment="1">
      <alignment horizontal="right" vertical="center" wrapText="1"/>
    </xf>
    <xf numFmtId="49" fontId="10" fillId="0" borderId="33" xfId="1" applyNumberFormat="1" applyFont="1" applyBorder="1" applyAlignment="1">
      <alignment horizontal="left" vertical="center" wrapText="1"/>
    </xf>
    <xf numFmtId="164" fontId="28" fillId="0" borderId="4" xfId="1" applyNumberFormat="1" applyFont="1" applyBorder="1" applyAlignment="1">
      <alignment horizontal="right" vertical="center" wrapText="1"/>
    </xf>
    <xf numFmtId="4" fontId="2" fillId="0" borderId="4" xfId="1" applyNumberFormat="1" applyFont="1" applyBorder="1" applyAlignment="1">
      <alignment vertical="center"/>
    </xf>
    <xf numFmtId="165" fontId="0" fillId="0" borderId="50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9" fontId="10" fillId="0" borderId="3" xfId="1" applyNumberFormat="1" applyFont="1" applyBorder="1" applyAlignment="1">
      <alignment horizontal="left" vertical="center" wrapText="1"/>
    </xf>
    <xf numFmtId="49" fontId="28" fillId="0" borderId="3" xfId="1" applyNumberFormat="1" applyFont="1" applyBorder="1" applyAlignment="1">
      <alignment horizontal="left" vertical="center" wrapText="1"/>
    </xf>
    <xf numFmtId="49" fontId="28" fillId="0" borderId="36" xfId="1" applyNumberFormat="1" applyFont="1" applyBorder="1" applyAlignment="1">
      <alignment horizontal="left" vertical="center" wrapText="1"/>
    </xf>
    <xf numFmtId="165" fontId="28" fillId="0" borderId="37" xfId="1" applyFont="1" applyBorder="1" applyAlignment="1">
      <alignment horizontal="center" vertical="center" wrapText="1"/>
    </xf>
    <xf numFmtId="167" fontId="28" fillId="0" borderId="38" xfId="1" applyNumberFormat="1" applyFont="1" applyBorder="1" applyAlignment="1">
      <alignment horizontal="right" vertical="center" wrapText="1"/>
    </xf>
    <xf numFmtId="4" fontId="2" fillId="0" borderId="39" xfId="1" applyNumberFormat="1" applyFont="1" applyBorder="1" applyAlignment="1">
      <alignment vertical="center"/>
    </xf>
    <xf numFmtId="4" fontId="2" fillId="0" borderId="40" xfId="1" applyNumberFormat="1" applyFont="1" applyBorder="1" applyAlignment="1">
      <alignment vertical="center"/>
    </xf>
    <xf numFmtId="4" fontId="2" fillId="0" borderId="30" xfId="1" applyNumberFormat="1" applyFont="1" applyBorder="1" applyAlignment="1">
      <alignment vertical="center"/>
    </xf>
    <xf numFmtId="49" fontId="31" fillId="3" borderId="29" xfId="1" applyNumberFormat="1" applyFont="1" applyFill="1" applyBorder="1" applyAlignment="1">
      <alignment horizontal="left" vertical="center" wrapText="1"/>
    </xf>
    <xf numFmtId="165" fontId="114" fillId="0" borderId="1" xfId="1" applyFont="1" applyBorder="1" applyAlignment="1">
      <alignment horizontal="center" vertical="center" wrapText="1"/>
    </xf>
    <xf numFmtId="165" fontId="114" fillId="0" borderId="33" xfId="1" applyFont="1" applyBorder="1" applyAlignment="1">
      <alignment horizontal="center" vertical="center" wrapText="1"/>
    </xf>
    <xf numFmtId="49" fontId="28" fillId="0" borderId="29" xfId="1" applyNumberFormat="1" applyFont="1" applyBorder="1" applyAlignment="1">
      <alignment horizontal="left" vertical="center" wrapText="1"/>
    </xf>
    <xf numFmtId="167" fontId="28" fillId="0" borderId="32" xfId="1" applyNumberFormat="1" applyFont="1" applyBorder="1" applyAlignment="1">
      <alignment horizontal="right" vertical="center" wrapText="1"/>
    </xf>
    <xf numFmtId="168" fontId="28" fillId="0" borderId="1" xfId="1" applyNumberFormat="1" applyFont="1" applyBorder="1" applyAlignment="1">
      <alignment vertical="center" wrapText="1"/>
    </xf>
    <xf numFmtId="165" fontId="93" fillId="3" borderId="35" xfId="1" applyFont="1" applyFill="1" applyBorder="1" applyAlignment="1">
      <alignment horizontal="center" vertical="center" wrapText="1"/>
    </xf>
    <xf numFmtId="165" fontId="93" fillId="3" borderId="4" xfId="1" applyFont="1" applyFill="1" applyBorder="1" applyAlignment="1">
      <alignment horizontal="center" vertical="center" wrapText="1"/>
    </xf>
    <xf numFmtId="49" fontId="31" fillId="3" borderId="4" xfId="1" applyNumberFormat="1" applyFont="1" applyFill="1" applyBorder="1" applyAlignment="1">
      <alignment horizontal="left" vertical="center" wrapText="1"/>
    </xf>
    <xf numFmtId="165" fontId="94" fillId="3" borderId="4" xfId="1" applyFont="1" applyFill="1" applyBorder="1" applyAlignment="1">
      <alignment horizontal="center" vertical="center" wrapText="1"/>
    </xf>
    <xf numFmtId="167" fontId="93" fillId="3" borderId="4" xfId="1" applyNumberFormat="1" applyFont="1" applyFill="1" applyBorder="1" applyAlignment="1">
      <alignment horizontal="center" vertical="center" wrapText="1"/>
    </xf>
    <xf numFmtId="4" fontId="2" fillId="3" borderId="41" xfId="1" applyNumberFormat="1" applyFont="1" applyFill="1" applyBorder="1" applyAlignment="1">
      <alignment horizontal="center" vertical="center" wrapText="1"/>
    </xf>
    <xf numFmtId="4" fontId="3" fillId="3" borderId="34" xfId="1" applyNumberFormat="1" applyFont="1" applyFill="1" applyBorder="1" applyAlignment="1">
      <alignment horizontal="right" vertical="center" wrapText="1"/>
    </xf>
    <xf numFmtId="165" fontId="93" fillId="3" borderId="42" xfId="1" applyFont="1" applyFill="1" applyBorder="1" applyAlignment="1">
      <alignment horizontal="center" vertical="center" wrapText="1"/>
    </xf>
    <xf numFmtId="165" fontId="93" fillId="3" borderId="2" xfId="1" applyFont="1" applyFill="1" applyBorder="1" applyAlignment="1">
      <alignment horizontal="center" vertical="center" wrapText="1"/>
    </xf>
    <xf numFmtId="49" fontId="31" fillId="3" borderId="2" xfId="1" applyNumberFormat="1" applyFont="1" applyFill="1" applyBorder="1" applyAlignment="1">
      <alignment horizontal="left" vertical="center" wrapText="1"/>
    </xf>
    <xf numFmtId="165" fontId="94" fillId="3" borderId="2" xfId="1" applyFont="1" applyFill="1" applyBorder="1" applyAlignment="1">
      <alignment horizontal="center" vertical="center" wrapText="1"/>
    </xf>
    <xf numFmtId="167" fontId="93" fillId="3" borderId="2" xfId="1" applyNumberFormat="1" applyFont="1" applyFill="1" applyBorder="1" applyAlignment="1">
      <alignment horizontal="center" vertical="center" wrapText="1"/>
    </xf>
    <xf numFmtId="4" fontId="2" fillId="3" borderId="0" xfId="1" applyNumberFormat="1" applyFont="1" applyFill="1" applyAlignment="1">
      <alignment horizontal="center" vertical="center" wrapText="1"/>
    </xf>
    <xf numFmtId="4" fontId="3" fillId="3" borderId="43" xfId="1" applyNumberFormat="1" applyFont="1" applyFill="1" applyBorder="1" applyAlignment="1">
      <alignment horizontal="right" vertical="center" wrapText="1"/>
    </xf>
    <xf numFmtId="165" fontId="28" fillId="0" borderId="35" xfId="1" applyFont="1" applyBorder="1" applyAlignment="1">
      <alignment horizontal="center" vertical="center" wrapText="1"/>
    </xf>
    <xf numFmtId="0" fontId="28" fillId="0" borderId="1" xfId="1" applyNumberFormat="1" applyFont="1" applyBorder="1" applyAlignment="1">
      <alignment horizontal="left" vertical="center" wrapText="1"/>
    </xf>
    <xf numFmtId="4" fontId="3" fillId="0" borderId="44" xfId="1" applyNumberFormat="1" applyFont="1" applyBorder="1" applyAlignment="1">
      <alignment vertical="center"/>
    </xf>
    <xf numFmtId="49" fontId="63" fillId="0" borderId="30" xfId="1" applyNumberFormat="1" applyFont="1" applyBorder="1" applyAlignment="1">
      <alignment horizontal="left" vertical="center" wrapText="1"/>
    </xf>
    <xf numFmtId="165" fontId="32" fillId="3" borderId="29" xfId="1" applyFont="1" applyFill="1" applyBorder="1" applyAlignment="1">
      <alignment horizontal="center" vertical="center" wrapText="1"/>
    </xf>
    <xf numFmtId="165" fontId="32" fillId="0" borderId="1" xfId="1" applyFont="1" applyBorder="1" applyAlignment="1">
      <alignment horizontal="center" vertical="center" wrapText="1"/>
    </xf>
    <xf numFmtId="168" fontId="25" fillId="0" borderId="1" xfId="1" applyNumberFormat="1" applyFont="1" applyBorder="1" applyAlignment="1">
      <alignment horizontal="center" vertical="center" wrapText="1"/>
    </xf>
    <xf numFmtId="165" fontId="58" fillId="3" borderId="29" xfId="1" applyFont="1" applyFill="1" applyBorder="1" applyAlignment="1">
      <alignment horizontal="center" vertical="center" wrapText="1"/>
    </xf>
    <xf numFmtId="4" fontId="24" fillId="3" borderId="32" xfId="1" applyNumberFormat="1" applyFont="1" applyFill="1" applyBorder="1" applyAlignment="1">
      <alignment horizontal="center" vertical="center" wrapText="1"/>
    </xf>
    <xf numFmtId="4" fontId="61" fillId="3" borderId="32" xfId="1" applyNumberFormat="1" applyFont="1" applyFill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55" fillId="0" borderId="57" xfId="1" applyFont="1" applyBorder="1" applyAlignment="1">
      <alignment horizontal="center" vertical="center" wrapText="1"/>
    </xf>
    <xf numFmtId="165" fontId="56" fillId="0" borderId="58" xfId="1" applyFont="1" applyBorder="1" applyAlignment="1">
      <alignment horizontal="center" vertical="center" wrapText="1"/>
    </xf>
    <xf numFmtId="165" fontId="57" fillId="0" borderId="58" xfId="1" applyFont="1" applyBorder="1" applyAlignment="1">
      <alignment horizontal="center" vertical="center"/>
    </xf>
    <xf numFmtId="165" fontId="32" fillId="2" borderId="57" xfId="1" applyFont="1" applyFill="1" applyBorder="1" applyAlignment="1">
      <alignment horizontal="center" vertical="center" wrapText="1"/>
    </xf>
    <xf numFmtId="165" fontId="32" fillId="0" borderId="57" xfId="1" applyFont="1" applyBorder="1" applyAlignment="1">
      <alignment horizontal="center" vertical="center" wrapText="1"/>
    </xf>
    <xf numFmtId="165" fontId="24" fillId="0" borderId="57" xfId="1" applyFont="1" applyBorder="1" applyAlignment="1">
      <alignment horizontal="center" vertical="center" wrapText="1"/>
    </xf>
    <xf numFmtId="165" fontId="32" fillId="3" borderId="57" xfId="1" applyFont="1" applyFill="1" applyBorder="1" applyAlignment="1">
      <alignment horizontal="center" vertical="center" wrapText="1"/>
    </xf>
    <xf numFmtId="4" fontId="32" fillId="3" borderId="58" xfId="1" applyNumberFormat="1" applyFont="1" applyFill="1" applyBorder="1" applyAlignment="1">
      <alignment horizontal="right" vertical="center" wrapText="1"/>
    </xf>
    <xf numFmtId="165" fontId="63" fillId="0" borderId="59" xfId="1" applyFont="1" applyBorder="1" applyAlignment="1">
      <alignment horizontal="center" vertical="center" wrapText="1"/>
    </xf>
    <xf numFmtId="4" fontId="61" fillId="0" borderId="58" xfId="1" applyNumberFormat="1" applyFont="1" applyBorder="1" applyAlignment="1">
      <alignment vertical="center"/>
    </xf>
    <xf numFmtId="165" fontId="10" fillId="0" borderId="59" xfId="1" applyFont="1" applyBorder="1" applyAlignment="1">
      <alignment horizontal="center" vertical="center" wrapText="1"/>
    </xf>
    <xf numFmtId="165" fontId="32" fillId="3" borderId="60" xfId="1" applyFont="1" applyFill="1" applyBorder="1" applyAlignment="1">
      <alignment horizontal="center" vertical="center" wrapText="1"/>
    </xf>
    <xf numFmtId="4" fontId="32" fillId="3" borderId="61" xfId="1" applyNumberFormat="1" applyFont="1" applyFill="1" applyBorder="1" applyAlignment="1">
      <alignment horizontal="right" vertical="center" wrapText="1"/>
    </xf>
    <xf numFmtId="4" fontId="62" fillId="0" borderId="1" xfId="1" applyNumberFormat="1" applyFont="1" applyBorder="1" applyAlignment="1">
      <alignment vertical="center"/>
    </xf>
    <xf numFmtId="165" fontId="0" fillId="0" borderId="1" xfId="1" applyFont="1" applyBorder="1" applyAlignment="1">
      <alignment horizontal="center" vertical="center" wrapText="1"/>
    </xf>
    <xf numFmtId="165" fontId="55" fillId="0" borderId="1" xfId="1" applyFont="1" applyBorder="1" applyAlignment="1">
      <alignment horizontal="center" vertical="center" wrapText="1"/>
    </xf>
    <xf numFmtId="49" fontId="55" fillId="0" borderId="1" xfId="1" applyNumberFormat="1" applyFont="1" applyBorder="1" applyAlignment="1">
      <alignment horizontal="center" vertical="center" wrapText="1"/>
    </xf>
    <xf numFmtId="165" fontId="56" fillId="0" borderId="1" xfId="1" applyFont="1" applyBorder="1" applyAlignment="1">
      <alignment horizontal="center" vertical="center" wrapText="1"/>
    </xf>
    <xf numFmtId="165" fontId="57" fillId="0" borderId="1" xfId="1" applyFont="1" applyBorder="1" applyAlignment="1">
      <alignment horizontal="center" vertical="center"/>
    </xf>
    <xf numFmtId="165" fontId="32" fillId="2" borderId="1" xfId="1" applyFont="1" applyFill="1" applyBorder="1" applyAlignment="1">
      <alignment horizontal="center" vertical="center" wrapText="1"/>
    </xf>
    <xf numFmtId="168" fontId="32" fillId="2" borderId="1" xfId="1" applyNumberFormat="1" applyFont="1" applyFill="1" applyBorder="1" applyAlignment="1">
      <alignment vertical="center" wrapText="1"/>
    </xf>
    <xf numFmtId="165" fontId="58" fillId="3" borderId="1" xfId="1" applyFont="1" applyFill="1" applyBorder="1" applyAlignment="1">
      <alignment horizontal="center" vertical="center" wrapText="1"/>
    </xf>
    <xf numFmtId="165" fontId="24" fillId="3" borderId="1" xfId="1" applyFont="1" applyFill="1" applyBorder="1" applyAlignment="1">
      <alignment horizontal="center" vertical="center" wrapText="1"/>
    </xf>
    <xf numFmtId="168" fontId="32" fillId="0" borderId="1" xfId="1" applyNumberFormat="1" applyFont="1" applyBorder="1" applyAlignment="1">
      <alignment horizontal="center" vertical="center" wrapText="1"/>
    </xf>
    <xf numFmtId="168" fontId="33" fillId="0" borderId="1" xfId="1" applyNumberFormat="1" applyFont="1" applyBorder="1" applyAlignment="1">
      <alignment vertical="center" wrapText="1"/>
    </xf>
    <xf numFmtId="165" fontId="59" fillId="0" borderId="1" xfId="1" applyFont="1" applyBorder="1" applyAlignment="1">
      <alignment horizontal="center" vertical="center" wrapText="1"/>
    </xf>
    <xf numFmtId="169" fontId="24" fillId="0" borderId="1" xfId="1" applyNumberFormat="1" applyFont="1" applyBorder="1" applyAlignment="1">
      <alignment horizontal="right" vertical="center" wrapText="1"/>
    </xf>
    <xf numFmtId="168" fontId="24" fillId="0" borderId="1" xfId="1" applyNumberFormat="1" applyFont="1" applyBorder="1" applyAlignment="1">
      <alignment horizontal="right" vertical="center" wrapText="1"/>
    </xf>
    <xf numFmtId="165" fontId="93" fillId="3" borderId="1" xfId="1" applyFont="1" applyFill="1" applyBorder="1" applyAlignment="1">
      <alignment horizontal="center" vertical="center" wrapText="1"/>
    </xf>
    <xf numFmtId="49" fontId="31" fillId="3" borderId="1" xfId="1" applyNumberFormat="1" applyFont="1" applyFill="1" applyBorder="1" applyAlignment="1">
      <alignment horizontal="left" vertical="center" wrapText="1"/>
    </xf>
    <xf numFmtId="165" fontId="94" fillId="3" borderId="1" xfId="1" applyFont="1" applyFill="1" applyBorder="1" applyAlignment="1">
      <alignment horizontal="center" vertical="center" wrapText="1"/>
    </xf>
    <xf numFmtId="166" fontId="28" fillId="3" borderId="1" xfId="1" applyNumberFormat="1" applyFont="1" applyFill="1" applyBorder="1" applyAlignment="1">
      <alignment horizontal="center" vertical="center" wrapText="1"/>
    </xf>
    <xf numFmtId="4" fontId="93" fillId="3" borderId="1" xfId="1" applyNumberFormat="1" applyFont="1" applyFill="1" applyBorder="1" applyAlignment="1">
      <alignment horizontal="right" vertical="center" wrapText="1"/>
    </xf>
    <xf numFmtId="165" fontId="111" fillId="0" borderId="1" xfId="1" applyFont="1" applyBorder="1" applyAlignment="1">
      <alignment horizontal="center" vertical="center" wrapText="1"/>
    </xf>
    <xf numFmtId="49" fontId="113" fillId="0" borderId="1" xfId="1" applyNumberFormat="1" applyFont="1" applyBorder="1" applyAlignment="1">
      <alignment horizontal="left" vertical="center" wrapText="1"/>
    </xf>
    <xf numFmtId="165" fontId="113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left" vertical="center" wrapText="1"/>
    </xf>
    <xf numFmtId="4" fontId="28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4" fontId="15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18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/>
    <xf numFmtId="0" fontId="122" fillId="0" borderId="0" xfId="0" applyFont="1" applyAlignment="1">
      <alignment vertical="center"/>
    </xf>
    <xf numFmtId="0" fontId="128" fillId="0" borderId="0" xfId="0" applyFont="1" applyAlignment="1">
      <alignment vertical="center" wrapText="1"/>
    </xf>
    <xf numFmtId="0" fontId="129" fillId="0" borderId="0" xfId="0" applyFont="1" applyAlignment="1">
      <alignment vertical="center" wrapText="1"/>
    </xf>
    <xf numFmtId="0" fontId="122" fillId="0" borderId="0" xfId="0" applyFont="1" applyAlignment="1">
      <alignment horizontal="centerContinuous" vertical="center"/>
    </xf>
    <xf numFmtId="0" fontId="132" fillId="0" borderId="1" xfId="0" applyFont="1" applyBorder="1" applyAlignment="1">
      <alignment horizontal="center" vertical="center" wrapText="1"/>
    </xf>
    <xf numFmtId="0" fontId="132" fillId="0" borderId="3" xfId="0" applyFont="1" applyBorder="1" applyAlignment="1">
      <alignment horizontal="center" vertical="center" wrapText="1"/>
    </xf>
    <xf numFmtId="49" fontId="132" fillId="0" borderId="1" xfId="0" applyNumberFormat="1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/>
    </xf>
    <xf numFmtId="0" fontId="133" fillId="0" borderId="0" xfId="0" applyFont="1" applyAlignment="1">
      <alignment horizontal="centerContinuous" vertical="center"/>
    </xf>
    <xf numFmtId="49" fontId="130" fillId="4" borderId="62" xfId="0" applyNumberFormat="1" applyFont="1" applyFill="1" applyBorder="1" applyAlignment="1">
      <alignment horizontal="left" vertical="center" wrapText="1"/>
    </xf>
    <xf numFmtId="4" fontId="130" fillId="4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" fontId="2" fillId="0" borderId="6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/>
    </xf>
    <xf numFmtId="0" fontId="134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right"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4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 wrapText="1"/>
    </xf>
    <xf numFmtId="170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4" fontId="2" fillId="0" borderId="64" xfId="0" applyNumberFormat="1" applyFont="1" applyBorder="1" applyAlignment="1">
      <alignment horizontal="right" vertical="center" wrapText="1"/>
    </xf>
    <xf numFmtId="4" fontId="122" fillId="0" borderId="0" xfId="0" applyNumberFormat="1" applyFont="1" applyAlignment="1">
      <alignment vertical="center"/>
    </xf>
    <xf numFmtId="4" fontId="2" fillId="0" borderId="6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" fontId="2" fillId="0" borderId="64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4" borderId="62" xfId="0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4" fontId="11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1" fontId="136" fillId="0" borderId="1" xfId="0" applyNumberFormat="1" applyFont="1" applyBorder="1" applyAlignment="1">
      <alignment vertical="center" wrapText="1"/>
    </xf>
    <xf numFmtId="0" fontId="1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37" fillId="0" borderId="0" xfId="0" applyFont="1" applyAlignment="1">
      <alignment horizontal="center" vertical="center" wrapText="1"/>
    </xf>
    <xf numFmtId="0" fontId="138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2" fontId="96" fillId="0" borderId="0" xfId="0" applyNumberFormat="1" applyFont="1" applyAlignment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49" fontId="138" fillId="0" borderId="0" xfId="0" applyNumberFormat="1" applyFont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4" fontId="85" fillId="0" borderId="1" xfId="0" applyNumberFormat="1" applyFont="1" applyBorder="1" applyAlignment="1">
      <alignment vertical="center"/>
    </xf>
    <xf numFmtId="4" fontId="134" fillId="0" borderId="0" xfId="0" applyNumberFormat="1" applyFont="1" applyAlignment="1">
      <alignment vertical="center"/>
    </xf>
    <xf numFmtId="164" fontId="122" fillId="0" borderId="0" xfId="0" applyNumberFormat="1" applyFont="1" applyAlignment="1">
      <alignment vertical="center"/>
    </xf>
    <xf numFmtId="0" fontId="8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140" fillId="0" borderId="0" xfId="0" applyFont="1" applyAlignment="1">
      <alignment horizontal="center" vertical="center" wrapText="1"/>
    </xf>
    <xf numFmtId="0" fontId="13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131" fillId="0" borderId="0" xfId="0" applyFont="1" applyAlignment="1">
      <alignment horizontal="center" vertical="center"/>
    </xf>
    <xf numFmtId="4" fontId="131" fillId="0" borderId="0" xfId="0" applyNumberFormat="1" applyFont="1" applyAlignment="1">
      <alignment vertical="center"/>
    </xf>
    <xf numFmtId="4" fontId="131" fillId="0" borderId="0" xfId="0" applyNumberFormat="1" applyFont="1" applyAlignment="1">
      <alignment horizontal="center" vertical="center"/>
    </xf>
    <xf numFmtId="0" fontId="138" fillId="0" borderId="0" xfId="0" applyFont="1" applyAlignment="1">
      <alignment horizontal="center" vertical="center"/>
    </xf>
    <xf numFmtId="2" fontId="138" fillId="0" borderId="0" xfId="0" applyNumberFormat="1" applyFont="1" applyAlignment="1">
      <alignment horizontal="center" vertical="center"/>
    </xf>
    <xf numFmtId="0" fontId="141" fillId="0" borderId="0" xfId="0" applyFont="1" applyAlignment="1">
      <alignment horizontal="center" vertical="center" wrapText="1"/>
    </xf>
    <xf numFmtId="49" fontId="142" fillId="0" borderId="0" xfId="0" applyNumberFormat="1" applyFont="1" applyAlignment="1">
      <alignment horizontal="left" vertical="center" wrapText="1"/>
    </xf>
    <xf numFmtId="0" fontId="142" fillId="0" borderId="0" xfId="0" applyFont="1" applyAlignment="1">
      <alignment horizontal="center" vertical="center"/>
    </xf>
    <xf numFmtId="2" fontId="142" fillId="0" borderId="0" xfId="0" applyNumberFormat="1" applyFont="1" applyAlignment="1">
      <alignment horizontal="center" vertical="center"/>
    </xf>
    <xf numFmtId="49" fontId="143" fillId="0" borderId="0" xfId="0" applyNumberFormat="1" applyFont="1" applyAlignment="1">
      <alignment horizontal="left" vertical="center" wrapText="1"/>
    </xf>
    <xf numFmtId="0" fontId="144" fillId="0" borderId="0" xfId="0" applyFont="1" applyAlignment="1">
      <alignment horizontal="center" vertical="center"/>
    </xf>
    <xf numFmtId="0" fontId="14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0" fontId="145" fillId="0" borderId="0" xfId="0" applyFont="1" applyAlignment="1">
      <alignment horizontal="center" vertical="center"/>
    </xf>
    <xf numFmtId="2" fontId="145" fillId="0" borderId="0" xfId="0" applyNumberFormat="1" applyFont="1" applyAlignment="1">
      <alignment horizontal="center" vertical="center"/>
    </xf>
    <xf numFmtId="0" fontId="142" fillId="0" borderId="0" xfId="0" applyFont="1" applyAlignment="1">
      <alignment horizontal="center" vertical="center"/>
    </xf>
    <xf numFmtId="49" fontId="146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49" fontId="147" fillId="0" borderId="0" xfId="0" quotePrefix="1" applyNumberFormat="1" applyFont="1" applyAlignment="1">
      <alignment horizontal="left" vertical="center"/>
    </xf>
    <xf numFmtId="49" fontId="148" fillId="0" borderId="0" xfId="0" applyNumberFormat="1" applyFont="1" applyAlignment="1">
      <alignment horizontal="left" vertical="center" wrapText="1"/>
    </xf>
    <xf numFmtId="49" fontId="142" fillId="0" borderId="0" xfId="0" quotePrefix="1" applyNumberFormat="1" applyFont="1" applyAlignment="1">
      <alignment horizontal="left" vertical="center" wrapText="1"/>
    </xf>
    <xf numFmtId="49" fontId="142" fillId="0" borderId="0" xfId="0" applyNumberFormat="1" applyFont="1" applyAlignment="1">
      <alignment horizontal="center" vertical="center" wrapText="1"/>
    </xf>
    <xf numFmtId="2" fontId="142" fillId="0" borderId="0" xfId="0" applyNumberFormat="1" applyFont="1" applyAlignment="1">
      <alignment horizontal="center" vertical="center" wrapText="1"/>
    </xf>
    <xf numFmtId="49" fontId="147" fillId="0" borderId="0" xfId="0" applyNumberFormat="1" applyFont="1" applyAlignment="1">
      <alignment horizontal="left" vertical="center" wrapText="1"/>
    </xf>
    <xf numFmtId="0" fontId="147" fillId="0" borderId="0" xfId="0" applyFont="1" applyAlignment="1">
      <alignment horizontal="center" vertical="center"/>
    </xf>
    <xf numFmtId="2" fontId="147" fillId="0" borderId="0" xfId="0" applyNumberFormat="1" applyFont="1" applyAlignment="1">
      <alignment horizontal="center" vertical="center"/>
    </xf>
    <xf numFmtId="49" fontId="149" fillId="0" borderId="0" xfId="0" applyNumberFormat="1" applyFont="1" applyAlignment="1">
      <alignment horizontal="left" vertical="center" wrapText="1"/>
    </xf>
    <xf numFmtId="49" fontId="142" fillId="0" borderId="0" xfId="0" applyNumberFormat="1" applyFont="1" applyAlignment="1" applyProtection="1">
      <alignment horizontal="center" vertical="center" wrapText="1"/>
      <protection locked="0"/>
    </xf>
    <xf numFmtId="49" fontId="147" fillId="0" borderId="0" xfId="0" quotePrefix="1" applyNumberFormat="1" applyFont="1" applyAlignment="1">
      <alignment horizontal="left" vertical="center" wrapText="1"/>
    </xf>
    <xf numFmtId="0" fontId="147" fillId="0" borderId="0" xfId="0" applyFont="1" applyAlignment="1">
      <alignment horizontal="center" vertical="center" wrapText="1"/>
    </xf>
    <xf numFmtId="0" fontId="147" fillId="0" borderId="0" xfId="0" applyFont="1" applyAlignment="1" applyProtection="1">
      <alignment vertical="center" wrapText="1"/>
      <protection locked="0"/>
    </xf>
    <xf numFmtId="0" fontId="142" fillId="0" borderId="0" xfId="0" applyFont="1" applyAlignment="1" applyProtection="1">
      <alignment vertical="center" wrapText="1"/>
      <protection locked="0"/>
    </xf>
    <xf numFmtId="0" fontId="142" fillId="0" borderId="0" xfId="0" quotePrefix="1" applyFont="1" applyAlignment="1" applyProtection="1">
      <alignment vertical="center" wrapText="1"/>
      <protection locked="0"/>
    </xf>
    <xf numFmtId="0" fontId="147" fillId="0" borderId="0" xfId="0" applyFont="1" applyAlignment="1" applyProtection="1">
      <alignment horizontal="center" vertical="center" wrapText="1"/>
      <protection locked="0"/>
    </xf>
    <xf numFmtId="49" fontId="142" fillId="0" borderId="0" xfId="0" quotePrefix="1" applyNumberFormat="1" applyFont="1" applyAlignment="1" applyProtection="1">
      <alignment vertical="center" wrapText="1"/>
      <protection locked="0"/>
    </xf>
    <xf numFmtId="49" fontId="147" fillId="0" borderId="0" xfId="0" applyNumberFormat="1" applyFont="1" applyAlignment="1">
      <alignment horizontal="left" vertical="center" wrapText="1" shrinkToFit="1"/>
    </xf>
    <xf numFmtId="49" fontId="142" fillId="0" borderId="0" xfId="0" applyNumberFormat="1" applyFont="1" applyAlignment="1">
      <alignment horizontal="left" vertical="center" wrapText="1" shrinkToFit="1"/>
    </xf>
    <xf numFmtId="0" fontId="142" fillId="0" borderId="0" xfId="0" applyFont="1" applyAlignment="1">
      <alignment vertical="center" wrapText="1"/>
    </xf>
    <xf numFmtId="0" fontId="142" fillId="0" borderId="0" xfId="0" applyFont="1" applyAlignment="1">
      <alignment horizontal="left" vertical="center" wrapText="1"/>
    </xf>
    <xf numFmtId="0" fontId="142" fillId="0" borderId="0" xfId="0" quotePrefix="1" applyFont="1" applyAlignment="1">
      <alignment horizontal="left" vertical="center" wrapText="1"/>
    </xf>
    <xf numFmtId="0" fontId="147" fillId="0" borderId="0" xfId="0" applyFont="1" applyAlignment="1">
      <alignment vertical="center" wrapText="1"/>
    </xf>
    <xf numFmtId="0" fontId="149" fillId="0" borderId="0" xfId="0" applyFont="1" applyAlignment="1">
      <alignment horizontal="center" vertical="center"/>
    </xf>
    <xf numFmtId="2" fontId="149" fillId="0" borderId="0" xfId="0" applyNumberFormat="1" applyFont="1" applyAlignment="1">
      <alignment horizontal="center" vertical="center"/>
    </xf>
    <xf numFmtId="0" fontId="149" fillId="0" borderId="0" xfId="0" applyFont="1" applyAlignment="1">
      <alignment horizontal="left" vertical="center"/>
    </xf>
    <xf numFmtId="0" fontId="150" fillId="0" borderId="0" xfId="0" applyFont="1" applyAlignment="1">
      <alignment horizontal="center" vertical="center"/>
    </xf>
    <xf numFmtId="2" fontId="150" fillId="0" borderId="0" xfId="0" applyNumberFormat="1" applyFont="1" applyAlignment="1">
      <alignment horizontal="center" vertical="center"/>
    </xf>
    <xf numFmtId="0" fontId="150" fillId="0" borderId="0" xfId="0" applyFont="1" applyAlignment="1">
      <alignment horizontal="left" vertical="center"/>
    </xf>
    <xf numFmtId="0" fontId="151" fillId="0" borderId="0" xfId="0" applyFont="1" applyAlignment="1">
      <alignment vertical="center"/>
    </xf>
    <xf numFmtId="0" fontId="145" fillId="0" borderId="0" xfId="0" applyFont="1" applyAlignment="1">
      <alignment horizontal="left" vertical="center"/>
    </xf>
    <xf numFmtId="0" fontId="151" fillId="0" borderId="0" xfId="0" applyFont="1" applyAlignment="1">
      <alignment horizontal="center" vertical="center"/>
    </xf>
    <xf numFmtId="2" fontId="151" fillId="0" borderId="0" xfId="0" applyNumberFormat="1" applyFont="1" applyAlignment="1">
      <alignment horizontal="center" vertical="center"/>
    </xf>
    <xf numFmtId="0" fontId="0" fillId="0" borderId="0" xfId="0"/>
    <xf numFmtId="0" fontId="155" fillId="0" borderId="1" xfId="0" applyFont="1" applyBorder="1" applyAlignment="1">
      <alignment horizontal="center" vertical="center" wrapText="1"/>
    </xf>
    <xf numFmtId="49" fontId="155" fillId="0" borderId="1" xfId="0" applyNumberFormat="1" applyFont="1" applyBorder="1" applyAlignment="1">
      <alignment horizontal="center" vertical="center" wrapText="1"/>
    </xf>
    <xf numFmtId="2" fontId="15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Continuous" vertical="center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56" fillId="0" borderId="1" xfId="0" applyNumberFormat="1" applyFont="1" applyBorder="1" applyAlignment="1">
      <alignment vertical="center" wrapText="1"/>
    </xf>
    <xf numFmtId="0" fontId="8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wrapText="1"/>
    </xf>
    <xf numFmtId="4" fontId="2" fillId="6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center" wrapText="1"/>
    </xf>
    <xf numFmtId="0" fontId="156" fillId="0" borderId="1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49" fontId="158" fillId="0" borderId="0" xfId="0" applyNumberFormat="1" applyFont="1" applyAlignment="1">
      <alignment horizontal="left" vertical="center" wrapText="1"/>
    </xf>
    <xf numFmtId="0" fontId="158" fillId="0" borderId="0" xfId="0" applyFont="1" applyAlignment="1">
      <alignment horizontal="center" vertical="center"/>
    </xf>
    <xf numFmtId="2" fontId="158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5" fillId="0" borderId="0" xfId="0" applyNumberFormat="1" applyFont="1" applyAlignment="1">
      <alignment horizontal="left" vertical="center" wrapText="1"/>
    </xf>
    <xf numFmtId="0" fontId="159" fillId="0" borderId="0" xfId="0" applyFont="1" applyAlignment="1">
      <alignment horizontal="center" vertical="center"/>
    </xf>
    <xf numFmtId="0" fontId="159" fillId="0" borderId="0" xfId="0" quotePrefix="1" applyFont="1" applyAlignment="1">
      <alignment horizontal="center" vertical="center"/>
    </xf>
    <xf numFmtId="0" fontId="65" fillId="0" borderId="0" xfId="0" quotePrefix="1" applyFont="1" applyAlignment="1">
      <alignment horizontal="center" vertical="center"/>
    </xf>
    <xf numFmtId="0" fontId="160" fillId="0" borderId="0" xfId="0" quotePrefix="1" applyFont="1" applyAlignment="1">
      <alignment horizontal="center" vertical="center"/>
    </xf>
    <xf numFmtId="0" fontId="74" fillId="0" borderId="0" xfId="0" quotePrefix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61" fillId="0" borderId="0" xfId="0" applyFont="1" applyAlignment="1">
      <alignment horizontal="center" vertical="center"/>
    </xf>
    <xf numFmtId="9" fontId="0" fillId="0" borderId="0" xfId="5" applyFont="1"/>
    <xf numFmtId="0" fontId="106" fillId="0" borderId="1" xfId="0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5" fillId="0" borderId="45" xfId="0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vertical="center" wrapText="1"/>
    </xf>
    <xf numFmtId="165" fontId="22" fillId="0" borderId="0" xfId="1" applyFont="1" applyFill="1" applyAlignment="1">
      <alignment vertical="center"/>
    </xf>
    <xf numFmtId="0" fontId="0" fillId="0" borderId="0" xfId="0"/>
    <xf numFmtId="2" fontId="12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1" fontId="156" fillId="0" borderId="4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156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9" fontId="2" fillId="0" borderId="45" xfId="0" applyNumberFormat="1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right" vertical="center" wrapText="1"/>
    </xf>
    <xf numFmtId="4" fontId="2" fillId="0" borderId="4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156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0" fontId="122" fillId="0" borderId="0" xfId="0" applyFont="1" applyFill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2" fontId="2" fillId="0" borderId="45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0" fillId="0" borderId="0" xfId="0" applyFont="1"/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/>
    </xf>
    <xf numFmtId="49" fontId="165" fillId="0" borderId="4" xfId="0" applyNumberFormat="1" applyFont="1" applyBorder="1" applyAlignment="1">
      <alignment horizontal="left" vertical="center" wrapText="1"/>
    </xf>
    <xf numFmtId="165" fontId="167" fillId="0" borderId="0" xfId="1" applyFont="1" applyAlignment="1">
      <alignment horizontal="right" vertical="center"/>
    </xf>
    <xf numFmtId="165" fontId="28" fillId="0" borderId="13" xfId="1" applyFont="1" applyFill="1" applyBorder="1" applyAlignment="1">
      <alignment horizontal="center" vertical="center" wrapText="1"/>
    </xf>
    <xf numFmtId="4" fontId="28" fillId="0" borderId="13" xfId="1" applyNumberFormat="1" applyFont="1" applyFill="1" applyBorder="1" applyAlignment="1">
      <alignment horizontal="right" vertical="center" wrapText="1"/>
    </xf>
    <xf numFmtId="4" fontId="2" fillId="0" borderId="45" xfId="1" applyNumberFormat="1" applyFont="1" applyFill="1" applyBorder="1" applyAlignment="1">
      <alignment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91" fillId="0" borderId="0" xfId="3" applyFont="1" applyAlignment="1">
      <alignment horizontal="center" vertical="center" wrapText="1"/>
    </xf>
    <xf numFmtId="165" fontId="90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5" fontId="23" fillId="0" borderId="0" xfId="1" applyFont="1" applyAlignment="1">
      <alignment horizontal="center" vertical="center"/>
    </xf>
    <xf numFmtId="0" fontId="24" fillId="0" borderId="0" xfId="2" applyBorder="1"/>
    <xf numFmtId="0" fontId="92" fillId="0" borderId="0" xfId="0" applyFont="1" applyAlignment="1">
      <alignment horizontal="center"/>
    </xf>
    <xf numFmtId="165" fontId="99" fillId="0" borderId="0" xfId="1" applyFont="1" applyAlignment="1">
      <alignment horizontal="center" vertical="center" wrapText="1"/>
    </xf>
    <xf numFmtId="165" fontId="86" fillId="0" borderId="0" xfId="1" applyFont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9" fillId="0" borderId="0" xfId="3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4" fillId="0" borderId="1" xfId="3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80" fillId="0" borderId="0" xfId="3" applyFont="1" applyAlignment="1">
      <alignment horizontal="left" vertical="center" wrapText="1"/>
    </xf>
    <xf numFmtId="0" fontId="85" fillId="0" borderId="1" xfId="3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92" fillId="0" borderId="0" xfId="0" applyFont="1"/>
    <xf numFmtId="0" fontId="100" fillId="0" borderId="0" xfId="3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10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3" fillId="0" borderId="0" xfId="3" applyFont="1" applyAlignment="1">
      <alignment horizontal="center" vertical="center" wrapText="1"/>
    </xf>
    <xf numFmtId="0" fontId="81" fillId="0" borderId="0" xfId="3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4" fontId="17" fillId="0" borderId="45" xfId="0" applyNumberFormat="1" applyFont="1" applyBorder="1" applyAlignment="1">
      <alignment vertical="center" wrapText="1"/>
    </xf>
    <xf numFmtId="165" fontId="88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5" fontId="93" fillId="0" borderId="44" xfId="1" applyFont="1" applyBorder="1" applyAlignment="1">
      <alignment horizontal="center" vertical="center"/>
    </xf>
    <xf numFmtId="165" fontId="52" fillId="0" borderId="0" xfId="1" applyFont="1" applyAlignment="1">
      <alignment horizontal="center" vertical="center"/>
    </xf>
    <xf numFmtId="0" fontId="24" fillId="0" borderId="0" xfId="2"/>
    <xf numFmtId="165" fontId="32" fillId="0" borderId="24" xfId="1" applyFont="1" applyBorder="1" applyAlignment="1">
      <alignment horizontal="center" vertical="center" wrapText="1"/>
    </xf>
    <xf numFmtId="0" fontId="24" fillId="0" borderId="20" xfId="2" applyBorder="1"/>
    <xf numFmtId="165" fontId="32" fillId="0" borderId="21" xfId="1" applyFont="1" applyBorder="1" applyAlignment="1">
      <alignment horizontal="center" vertical="center" wrapText="1"/>
    </xf>
    <xf numFmtId="165" fontId="54" fillId="0" borderId="22" xfId="1" applyFont="1" applyBorder="1" applyAlignment="1">
      <alignment horizontal="center" vertical="center" wrapText="1"/>
    </xf>
    <xf numFmtId="165" fontId="32" fillId="0" borderId="22" xfId="1" applyFont="1" applyBorder="1" applyAlignment="1">
      <alignment horizontal="center" vertical="center" wrapText="1"/>
    </xf>
    <xf numFmtId="165" fontId="32" fillId="0" borderId="23" xfId="1" applyFont="1" applyBorder="1" applyAlignment="1">
      <alignment horizontal="center" vertical="center" wrapText="1"/>
    </xf>
    <xf numFmtId="165" fontId="53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5" fontId="32" fillId="0" borderId="52" xfId="1" applyFont="1" applyBorder="1" applyAlignment="1">
      <alignment horizontal="center" vertical="center" wrapText="1"/>
    </xf>
    <xf numFmtId="165" fontId="32" fillId="0" borderId="54" xfId="1" applyFont="1" applyBorder="1" applyAlignment="1">
      <alignment horizontal="center" vertical="center" wrapText="1"/>
    </xf>
    <xf numFmtId="165" fontId="32" fillId="0" borderId="56" xfId="1" applyFont="1" applyBorder="1" applyAlignment="1">
      <alignment horizontal="center" vertical="center" wrapText="1"/>
    </xf>
    <xf numFmtId="165" fontId="32" fillId="0" borderId="1" xfId="1" applyFont="1" applyBorder="1" applyAlignment="1">
      <alignment horizontal="center" vertical="center"/>
    </xf>
    <xf numFmtId="165" fontId="32" fillId="0" borderId="51" xfId="1" applyFont="1" applyBorder="1" applyAlignment="1">
      <alignment horizontal="center" vertical="center" wrapText="1"/>
    </xf>
    <xf numFmtId="165" fontId="32" fillId="0" borderId="55" xfId="1" applyFont="1" applyBorder="1" applyAlignment="1">
      <alignment horizontal="center" vertical="center" wrapText="1"/>
    </xf>
    <xf numFmtId="165" fontId="54" fillId="0" borderId="52" xfId="1" applyFont="1" applyBorder="1" applyAlignment="1">
      <alignment horizontal="center" vertical="center" wrapText="1"/>
    </xf>
    <xf numFmtId="165" fontId="32" fillId="0" borderId="53" xfId="1" applyFont="1" applyBorder="1" applyAlignment="1">
      <alignment horizontal="center" vertical="center" wrapText="1"/>
    </xf>
    <xf numFmtId="165" fontId="32" fillId="0" borderId="1" xfId="1" applyFont="1" applyBorder="1" applyAlignment="1">
      <alignment horizontal="center" vertical="center" wrapText="1"/>
    </xf>
    <xf numFmtId="165" fontId="54" fillId="0" borderId="1" xfId="1" applyFont="1" applyBorder="1" applyAlignment="1">
      <alignment horizontal="center" vertical="center" wrapText="1"/>
    </xf>
    <xf numFmtId="165" fontId="93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5" xfId="0" applyFont="1" applyBorder="1"/>
    <xf numFmtId="0" fontId="0" fillId="0" borderId="5" xfId="0" applyBorder="1"/>
    <xf numFmtId="0" fontId="0" fillId="0" borderId="3" xfId="0" applyBorder="1"/>
    <xf numFmtId="0" fontId="4" fillId="0" borderId="1" xfId="0" applyFont="1" applyBorder="1"/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127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6" fillId="4" borderId="5" xfId="0" applyFont="1" applyFill="1" applyBorder="1" applyAlignment="1">
      <alignment horizontal="center" vertical="center"/>
    </xf>
    <xf numFmtId="0" fontId="116" fillId="4" borderId="3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 wrapText="1"/>
    </xf>
    <xf numFmtId="0" fontId="13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31" fillId="0" borderId="4" xfId="0" applyFont="1" applyBorder="1" applyAlignment="1">
      <alignment horizontal="center" vertical="center" wrapText="1"/>
    </xf>
    <xf numFmtId="2" fontId="130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163" fillId="0" borderId="0" xfId="0" applyFont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53" fillId="0" borderId="0" xfId="0" applyFont="1" applyAlignment="1">
      <alignment horizontal="left" vertical="center" wrapText="1"/>
    </xf>
    <xf numFmtId="0" fontId="15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6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28" fillId="0" borderId="77" xfId="1" applyFont="1" applyFill="1" applyBorder="1" applyAlignment="1">
      <alignment horizontal="center" vertical="center" wrapText="1"/>
    </xf>
    <xf numFmtId="49" fontId="28" fillId="0" borderId="13" xfId="1" applyNumberFormat="1" applyFont="1" applyFill="1" applyBorder="1" applyAlignment="1">
      <alignment horizontal="left" vertical="center" wrapText="1"/>
    </xf>
    <xf numFmtId="165" fontId="93" fillId="0" borderId="68" xfId="1" applyFont="1" applyFill="1" applyBorder="1" applyAlignment="1">
      <alignment horizontal="center" vertical="center" wrapText="1"/>
    </xf>
    <xf numFmtId="165" fontId="168" fillId="0" borderId="18" xfId="1" applyFont="1" applyFill="1" applyBorder="1" applyAlignment="1">
      <alignment horizontal="center" vertical="center" wrapText="1"/>
    </xf>
    <xf numFmtId="165" fontId="93" fillId="0" borderId="18" xfId="1" applyFont="1" applyFill="1" applyBorder="1" applyAlignment="1">
      <alignment horizontal="center" vertical="center" wrapText="1"/>
    </xf>
    <xf numFmtId="165" fontId="93" fillId="0" borderId="69" xfId="1" applyFont="1" applyFill="1" applyBorder="1" applyAlignment="1">
      <alignment horizontal="center" vertical="center" wrapText="1"/>
    </xf>
    <xf numFmtId="165" fontId="93" fillId="0" borderId="70" xfId="1" applyFont="1" applyFill="1" applyBorder="1" applyAlignment="1">
      <alignment horizontal="center" vertical="center" wrapText="1"/>
    </xf>
    <xf numFmtId="165" fontId="168" fillId="0" borderId="8" xfId="1" applyFont="1" applyFill="1" applyBorder="1" applyAlignment="1">
      <alignment horizontal="center" vertical="center" wrapText="1"/>
    </xf>
    <xf numFmtId="165" fontId="93" fillId="0" borderId="8" xfId="1" applyFont="1" applyFill="1" applyBorder="1" applyAlignment="1">
      <alignment horizontal="center" vertical="center" wrapText="1"/>
    </xf>
    <xf numFmtId="165" fontId="93" fillId="0" borderId="71" xfId="1" applyFont="1" applyFill="1" applyBorder="1" applyAlignment="1">
      <alignment horizontal="center" vertical="center" wrapText="1"/>
    </xf>
    <xf numFmtId="165" fontId="169" fillId="0" borderId="72" xfId="1" applyFont="1" applyFill="1" applyBorder="1" applyAlignment="1">
      <alignment horizontal="center" vertical="center" wrapText="1"/>
    </xf>
    <xf numFmtId="165" fontId="169" fillId="0" borderId="9" xfId="1" applyFont="1" applyFill="1" applyBorder="1" applyAlignment="1">
      <alignment horizontal="center" vertical="center" wrapText="1"/>
    </xf>
    <xf numFmtId="165" fontId="169" fillId="0" borderId="73" xfId="1" applyFont="1" applyFill="1" applyBorder="1" applyAlignment="1">
      <alignment horizontal="center" vertical="center" wrapText="1"/>
    </xf>
    <xf numFmtId="165" fontId="93" fillId="0" borderId="74" xfId="1" applyFont="1" applyFill="1" applyBorder="1" applyAlignment="1">
      <alignment horizontal="center" vertical="center" wrapText="1"/>
    </xf>
    <xf numFmtId="165" fontId="93" fillId="0" borderId="10" xfId="1" applyFont="1" applyFill="1" applyBorder="1" applyAlignment="1">
      <alignment horizontal="center" vertical="center" wrapText="1"/>
    </xf>
    <xf numFmtId="49" fontId="31" fillId="0" borderId="10" xfId="1" applyNumberFormat="1" applyFont="1" applyFill="1" applyBorder="1" applyAlignment="1">
      <alignment horizontal="left" vertical="center" wrapText="1"/>
    </xf>
    <xf numFmtId="165" fontId="94" fillId="0" borderId="10" xfId="1" applyFont="1" applyFill="1" applyBorder="1" applyAlignment="1">
      <alignment horizontal="center" vertical="center" wrapText="1"/>
    </xf>
    <xf numFmtId="166" fontId="28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3" fillId="0" borderId="75" xfId="1" applyNumberFormat="1" applyFont="1" applyFill="1" applyBorder="1" applyAlignment="1">
      <alignment horizontal="right" vertical="center" wrapText="1"/>
    </xf>
    <xf numFmtId="168" fontId="93" fillId="0" borderId="10" xfId="1" applyNumberFormat="1" applyFont="1" applyFill="1" applyBorder="1" applyAlignment="1">
      <alignment horizontal="center" vertical="center" wrapText="1"/>
    </xf>
    <xf numFmtId="168" fontId="27" fillId="0" borderId="7" xfId="1" applyNumberFormat="1" applyFont="1" applyFill="1" applyBorder="1" applyAlignment="1">
      <alignment vertical="center" wrapText="1"/>
    </xf>
    <xf numFmtId="165" fontId="28" fillId="0" borderId="7" xfId="1" applyFont="1" applyFill="1" applyBorder="1" applyAlignment="1">
      <alignment horizontal="center" vertical="center" wrapText="1"/>
    </xf>
    <xf numFmtId="4" fontId="28" fillId="0" borderId="7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165" fontId="28" fillId="0" borderId="76" xfId="1" applyFont="1" applyFill="1" applyBorder="1" applyAlignment="1">
      <alignment horizontal="center" vertical="top" wrapText="1"/>
    </xf>
    <xf numFmtId="165" fontId="28" fillId="0" borderId="11" xfId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left" vertical="center" wrapText="1"/>
    </xf>
    <xf numFmtId="165" fontId="28" fillId="0" borderId="1" xfId="1" applyFont="1" applyFill="1" applyBorder="1" applyAlignment="1">
      <alignment horizontal="center" vertical="center" wrapText="1"/>
    </xf>
    <xf numFmtId="4" fontId="28" fillId="0" borderId="12" xfId="1" applyNumberFormat="1" applyFont="1" applyFill="1" applyBorder="1" applyAlignment="1">
      <alignment horizontal="right" vertical="center" wrapText="1"/>
    </xf>
    <xf numFmtId="165" fontId="93" fillId="0" borderId="76" xfId="1" applyFont="1" applyFill="1" applyBorder="1" applyAlignment="1">
      <alignment horizontal="center" vertical="center" wrapText="1"/>
    </xf>
    <xf numFmtId="168" fontId="27" fillId="0" borderId="9" xfId="1" applyNumberFormat="1" applyFont="1" applyFill="1" applyBorder="1" applyAlignment="1">
      <alignment vertical="center" wrapText="1"/>
    </xf>
    <xf numFmtId="165" fontId="28" fillId="0" borderId="9" xfId="1" applyFont="1" applyFill="1" applyBorder="1" applyAlignment="1">
      <alignment horizontal="center" vertical="center" wrapText="1"/>
    </xf>
    <xf numFmtId="4" fontId="28" fillId="0" borderId="9" xfId="1" applyNumberFormat="1" applyFont="1" applyFill="1" applyBorder="1" applyAlignment="1">
      <alignment horizontal="center" vertical="center" wrapText="1"/>
    </xf>
    <xf numFmtId="165" fontId="28" fillId="0" borderId="74" xfId="1" applyFont="1" applyFill="1" applyBorder="1" applyAlignment="1">
      <alignment horizontal="center" vertical="center" wrapText="1"/>
    </xf>
    <xf numFmtId="165" fontId="28" fillId="0" borderId="10" xfId="1" applyFont="1" applyFill="1" applyBorder="1" applyAlignment="1">
      <alignment horizontal="center" vertical="center" wrapText="1"/>
    </xf>
    <xf numFmtId="49" fontId="28" fillId="0" borderId="10" xfId="1" applyNumberFormat="1" applyFont="1" applyFill="1" applyBorder="1" applyAlignment="1">
      <alignment horizontal="left" vertical="center" wrapText="1"/>
    </xf>
    <xf numFmtId="4" fontId="28" fillId="0" borderId="10" xfId="1" applyNumberFormat="1" applyFont="1" applyFill="1" applyBorder="1" applyAlignment="1">
      <alignment horizontal="right" vertical="center" wrapText="1"/>
    </xf>
    <xf numFmtId="168" fontId="27" fillId="0" borderId="10" xfId="1" applyNumberFormat="1" applyFont="1" applyFill="1" applyBorder="1" applyAlignment="1">
      <alignment vertical="center" wrapText="1"/>
    </xf>
    <xf numFmtId="167" fontId="28" fillId="0" borderId="10" xfId="1" applyNumberFormat="1" applyFont="1" applyFill="1" applyBorder="1" applyAlignment="1">
      <alignment horizontal="center" vertical="center" wrapText="1"/>
    </xf>
    <xf numFmtId="4" fontId="28" fillId="0" borderId="10" xfId="1" applyNumberFormat="1" applyFont="1" applyFill="1" applyBorder="1" applyAlignment="1">
      <alignment horizontal="center" vertical="center" wrapText="1"/>
    </xf>
    <xf numFmtId="167" fontId="28" fillId="0" borderId="13" xfId="1" applyNumberFormat="1" applyFont="1" applyFill="1" applyBorder="1" applyAlignment="1">
      <alignment horizontal="center" vertical="center" wrapText="1"/>
    </xf>
    <xf numFmtId="165" fontId="28" fillId="0" borderId="76" xfId="1" applyFont="1" applyFill="1" applyBorder="1" applyAlignment="1">
      <alignment horizontal="center" vertical="center" wrapText="1"/>
    </xf>
    <xf numFmtId="49" fontId="28" fillId="0" borderId="7" xfId="1" applyNumberFormat="1" applyFont="1" applyFill="1" applyBorder="1" applyAlignment="1">
      <alignment horizontal="left" vertical="center" wrapText="1"/>
    </xf>
    <xf numFmtId="4" fontId="28" fillId="0" borderId="7" xfId="1" applyNumberFormat="1" applyFont="1" applyFill="1" applyBorder="1" applyAlignment="1">
      <alignment horizontal="right" vertical="center" wrapText="1"/>
    </xf>
    <xf numFmtId="165" fontId="28" fillId="0" borderId="14" xfId="1" applyFont="1" applyFill="1" applyBorder="1" applyAlignment="1">
      <alignment horizontal="center" vertical="center" wrapText="1"/>
    </xf>
    <xf numFmtId="4" fontId="28" fillId="0" borderId="14" xfId="1" applyNumberFormat="1" applyFont="1" applyFill="1" applyBorder="1" applyAlignment="1">
      <alignment horizontal="right" vertical="center" wrapText="1"/>
    </xf>
    <xf numFmtId="49" fontId="28" fillId="0" borderId="14" xfId="1" applyNumberFormat="1" applyFont="1" applyFill="1" applyBorder="1" applyAlignment="1">
      <alignment horizontal="left" vertical="center" wrapText="1"/>
    </xf>
    <xf numFmtId="49" fontId="28" fillId="0" borderId="11" xfId="1" applyNumberFormat="1" applyFont="1" applyFill="1" applyBorder="1" applyAlignment="1">
      <alignment horizontal="left" vertical="center" wrapText="1"/>
    </xf>
    <xf numFmtId="4" fontId="28" fillId="0" borderId="15" xfId="1" applyNumberFormat="1" applyFont="1" applyFill="1" applyBorder="1" applyAlignment="1">
      <alignment horizontal="right" vertical="center" wrapText="1"/>
    </xf>
    <xf numFmtId="167" fontId="28" fillId="0" borderId="9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vertical="center"/>
    </xf>
    <xf numFmtId="49" fontId="28" fillId="0" borderId="63" xfId="1" applyNumberFormat="1" applyFont="1" applyFill="1" applyBorder="1" applyAlignment="1">
      <alignment horizontal="left" vertical="center" wrapText="1"/>
    </xf>
    <xf numFmtId="167" fontId="28" fillId="0" borderId="4" xfId="1" applyNumberFormat="1" applyFont="1" applyFill="1" applyBorder="1" applyAlignment="1">
      <alignment horizontal="center" vertical="center" wrapText="1"/>
    </xf>
    <xf numFmtId="4" fontId="28" fillId="0" borderId="33" xfId="1" applyNumberFormat="1" applyFont="1" applyFill="1" applyBorder="1" applyAlignment="1">
      <alignment horizontal="right" vertical="center" wrapText="1"/>
    </xf>
    <xf numFmtId="165" fontId="93" fillId="0" borderId="1" xfId="1" applyFont="1" applyFill="1" applyBorder="1" applyAlignment="1">
      <alignment horizontal="center" vertical="center" wrapText="1"/>
    </xf>
    <xf numFmtId="168" fontId="93" fillId="0" borderId="1" xfId="1" applyNumberFormat="1" applyFont="1" applyFill="1" applyBorder="1" applyAlignment="1">
      <alignment horizontal="center" vertical="center" wrapText="1"/>
    </xf>
    <xf numFmtId="168" fontId="27" fillId="0" borderId="1" xfId="1" applyNumberFormat="1" applyFont="1" applyFill="1" applyBorder="1" applyAlignment="1">
      <alignment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right" vertical="center" wrapText="1"/>
    </xf>
    <xf numFmtId="165" fontId="93" fillId="0" borderId="77" xfId="1" applyFont="1" applyFill="1" applyBorder="1" applyAlignment="1">
      <alignment horizontal="center" vertical="center" wrapText="1"/>
    </xf>
    <xf numFmtId="168" fontId="93" fillId="0" borderId="13" xfId="1" applyNumberFormat="1" applyFont="1" applyFill="1" applyBorder="1" applyAlignment="1">
      <alignment horizontal="center" vertical="center" wrapText="1"/>
    </xf>
    <xf numFmtId="168" fontId="27" fillId="0" borderId="13" xfId="1" applyNumberFormat="1" applyFont="1" applyFill="1" applyBorder="1" applyAlignment="1">
      <alignment vertical="center" wrapText="1"/>
    </xf>
    <xf numFmtId="4" fontId="28" fillId="0" borderId="13" xfId="1" applyNumberFormat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65" fontId="93" fillId="0" borderId="72" xfId="1" applyFont="1" applyFill="1" applyBorder="1" applyAlignment="1">
      <alignment horizontal="center" vertical="center" wrapText="1"/>
    </xf>
    <xf numFmtId="165" fontId="93" fillId="0" borderId="9" xfId="1" applyFont="1" applyFill="1" applyBorder="1" applyAlignment="1">
      <alignment horizontal="center" vertical="center" wrapText="1"/>
    </xf>
    <xf numFmtId="49" fontId="31" fillId="0" borderId="9" xfId="1" applyNumberFormat="1" applyFont="1" applyFill="1" applyBorder="1" applyAlignment="1">
      <alignment horizontal="left" vertical="center" wrapText="1"/>
    </xf>
    <xf numFmtId="165" fontId="94" fillId="0" borderId="9" xfId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3" fillId="0" borderId="73" xfId="1" applyNumberFormat="1" applyFont="1" applyFill="1" applyBorder="1" applyAlignment="1">
      <alignment horizontal="right" vertical="center" wrapText="1"/>
    </xf>
    <xf numFmtId="168" fontId="93" fillId="0" borderId="15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8" fontId="93" fillId="0" borderId="16" xfId="1" applyNumberFormat="1" applyFont="1" applyFill="1" applyBorder="1" applyAlignment="1">
      <alignment horizontal="center" vertical="center" wrapText="1"/>
    </xf>
    <xf numFmtId="165" fontId="93" fillId="0" borderId="68" xfId="1" applyFont="1" applyFill="1" applyBorder="1" applyAlignment="1">
      <alignment horizontal="center" vertical="center" wrapText="1"/>
    </xf>
    <xf numFmtId="165" fontId="93" fillId="0" borderId="17" xfId="1" applyFont="1" applyFill="1" applyBorder="1" applyAlignment="1">
      <alignment horizontal="center" vertical="center" wrapText="1"/>
    </xf>
    <xf numFmtId="49" fontId="31" fillId="0" borderId="18" xfId="1" applyNumberFormat="1" applyFont="1" applyFill="1" applyBorder="1" applyAlignment="1">
      <alignment horizontal="left" vertical="center" wrapText="1"/>
    </xf>
    <xf numFmtId="165" fontId="94" fillId="0" borderId="18" xfId="1" applyFont="1" applyFill="1" applyBorder="1" applyAlignment="1">
      <alignment horizontal="center" vertical="center" wrapText="1"/>
    </xf>
    <xf numFmtId="4" fontId="93" fillId="0" borderId="18" xfId="1" applyNumberFormat="1" applyFont="1" applyFill="1" applyBorder="1" applyAlignment="1">
      <alignment horizontal="center" vertical="center" wrapText="1"/>
    </xf>
    <xf numFmtId="165" fontId="28" fillId="0" borderId="78" xfId="1" applyFont="1" applyFill="1" applyBorder="1" applyAlignment="1">
      <alignment horizontal="center" vertical="center" wrapText="1"/>
    </xf>
    <xf numFmtId="168" fontId="93" fillId="0" borderId="7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vertical="center"/>
    </xf>
    <xf numFmtId="165" fontId="28" fillId="0" borderId="4" xfId="1" applyFont="1" applyFill="1" applyBorder="1" applyAlignment="1">
      <alignment horizontal="center" vertical="center" wrapText="1"/>
    </xf>
    <xf numFmtId="49" fontId="28" fillId="0" borderId="4" xfId="1" applyNumberFormat="1" applyFont="1" applyFill="1" applyBorder="1" applyAlignment="1">
      <alignment horizontal="left" vertical="center" wrapText="1"/>
    </xf>
    <xf numFmtId="4" fontId="28" fillId="0" borderId="4" xfId="1" applyNumberFormat="1" applyFont="1" applyFill="1" applyBorder="1" applyAlignment="1">
      <alignment horizontal="right" vertical="center" wrapText="1"/>
    </xf>
    <xf numFmtId="165" fontId="28" fillId="0" borderId="2" xfId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left" vertical="center" wrapText="1"/>
    </xf>
    <xf numFmtId="4" fontId="28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vertical="center"/>
    </xf>
    <xf numFmtId="165" fontId="28" fillId="0" borderId="45" xfId="1" applyFont="1" applyFill="1" applyBorder="1" applyAlignment="1">
      <alignment horizontal="center" vertical="center" wrapText="1"/>
    </xf>
    <xf numFmtId="49" fontId="28" fillId="0" borderId="45" xfId="1" applyNumberFormat="1" applyFont="1" applyFill="1" applyBorder="1" applyAlignment="1">
      <alignment horizontal="left" vertical="center" wrapText="1"/>
    </xf>
    <xf numFmtId="4" fontId="28" fillId="0" borderId="45" xfId="1" applyNumberFormat="1" applyFont="1" applyFill="1" applyBorder="1" applyAlignment="1">
      <alignment horizontal="right" vertical="center" wrapText="1"/>
    </xf>
    <xf numFmtId="4" fontId="28" fillId="0" borderId="47" xfId="1" applyNumberFormat="1" applyFont="1" applyFill="1" applyBorder="1" applyAlignment="1">
      <alignment horizontal="right" vertical="center" wrapText="1"/>
    </xf>
    <xf numFmtId="168" fontId="93" fillId="0" borderId="9" xfId="1" applyNumberFormat="1" applyFont="1" applyFill="1" applyBorder="1" applyAlignment="1">
      <alignment horizontal="center" vertical="center" wrapText="1"/>
    </xf>
    <xf numFmtId="165" fontId="93" fillId="0" borderId="7" xfId="1" applyFont="1" applyFill="1" applyBorder="1" applyAlignment="1">
      <alignment horizontal="center" vertical="center" wrapText="1"/>
    </xf>
    <xf numFmtId="49" fontId="31" fillId="0" borderId="7" xfId="1" applyNumberFormat="1" applyFont="1" applyFill="1" applyBorder="1" applyAlignment="1">
      <alignment horizontal="left" vertical="center" wrapText="1"/>
    </xf>
    <xf numFmtId="165" fontId="28" fillId="0" borderId="16" xfId="1" applyFont="1" applyFill="1" applyBorder="1" applyAlignment="1">
      <alignment horizontal="center" vertical="center" wrapText="1"/>
    </xf>
    <xf numFmtId="168" fontId="28" fillId="0" borderId="1" xfId="1" applyNumberFormat="1" applyFont="1" applyFill="1" applyBorder="1" applyAlignment="1">
      <alignment horizontal="center" vertical="center" wrapText="1"/>
    </xf>
    <xf numFmtId="168" fontId="28" fillId="0" borderId="1" xfId="1" applyNumberFormat="1" applyFont="1" applyFill="1" applyBorder="1" applyAlignment="1">
      <alignment horizontal="left" vertical="center" wrapText="1"/>
    </xf>
    <xf numFmtId="165" fontId="28" fillId="0" borderId="46" xfId="1" applyFont="1" applyFill="1" applyBorder="1" applyAlignment="1">
      <alignment horizontal="center" vertical="center" wrapText="1"/>
    </xf>
    <xf numFmtId="165" fontId="93" fillId="0" borderId="62" xfId="1" applyFont="1" applyFill="1" applyBorder="1" applyAlignment="1">
      <alignment horizontal="center" vertical="center" wrapText="1"/>
    </xf>
    <xf numFmtId="168" fontId="27" fillId="0" borderId="16" xfId="1" applyNumberFormat="1" applyFont="1" applyFill="1" applyBorder="1" applyAlignment="1">
      <alignment vertical="center" wrapText="1"/>
    </xf>
    <xf numFmtId="49" fontId="28" fillId="0" borderId="48" xfId="1" applyNumberFormat="1" applyFont="1" applyFill="1" applyBorder="1" applyAlignment="1">
      <alignment horizontal="left" vertical="center" wrapText="1"/>
    </xf>
    <xf numFmtId="165" fontId="28" fillId="0" borderId="12" xfId="1" applyFont="1" applyFill="1" applyBorder="1" applyAlignment="1">
      <alignment horizontal="center" vertical="center" wrapText="1"/>
    </xf>
    <xf numFmtId="168" fontId="93" fillId="0" borderId="19" xfId="1" applyNumberFormat="1" applyFont="1" applyFill="1" applyBorder="1" applyAlignment="1">
      <alignment horizontal="center" vertical="center" wrapText="1"/>
    </xf>
    <xf numFmtId="49" fontId="28" fillId="0" borderId="47" xfId="1" applyNumberFormat="1" applyFont="1" applyFill="1" applyBorder="1" applyAlignment="1">
      <alignment horizontal="left" vertical="center" wrapText="1"/>
    </xf>
    <xf numFmtId="165" fontId="93" fillId="0" borderId="12" xfId="1" applyFont="1" applyFill="1" applyBorder="1" applyAlignment="1">
      <alignment horizontal="center" vertical="center" wrapText="1"/>
    </xf>
    <xf numFmtId="168" fontId="27" fillId="0" borderId="19" xfId="1" applyNumberFormat="1" applyFont="1" applyFill="1" applyBorder="1" applyAlignment="1">
      <alignment vertical="center" wrapText="1"/>
    </xf>
    <xf numFmtId="168" fontId="28" fillId="0" borderId="10" xfId="1" applyNumberFormat="1" applyFont="1" applyFill="1" applyBorder="1" applyAlignment="1">
      <alignment horizontal="center" vertical="center" wrapText="1"/>
    </xf>
    <xf numFmtId="49" fontId="28" fillId="0" borderId="6" xfId="1" applyNumberFormat="1" applyFont="1" applyFill="1" applyBorder="1" applyAlignment="1">
      <alignment horizontal="left" vertical="center" wrapText="1"/>
    </xf>
    <xf numFmtId="165" fontId="93" fillId="0" borderId="79" xfId="1" applyFont="1" applyFill="1" applyBorder="1" applyAlignment="1">
      <alignment horizontal="center" vertical="center" wrapText="1"/>
    </xf>
    <xf numFmtId="168" fontId="93" fillId="0" borderId="80" xfId="1" applyNumberFormat="1" applyFont="1" applyFill="1" applyBorder="1" applyAlignment="1">
      <alignment horizontal="center" vertical="center" wrapText="1"/>
    </xf>
    <xf numFmtId="168" fontId="28" fillId="0" borderId="45" xfId="1" applyNumberFormat="1" applyFont="1" applyFill="1" applyBorder="1" applyAlignment="1">
      <alignment horizontal="center" vertical="center" wrapText="1"/>
    </xf>
    <xf numFmtId="168" fontId="93" fillId="0" borderId="81" xfId="1" applyNumberFormat="1" applyFont="1" applyFill="1" applyBorder="1" applyAlignment="1">
      <alignment horizontal="center" vertical="center" wrapText="1"/>
    </xf>
    <xf numFmtId="165" fontId="28" fillId="0" borderId="72" xfId="1" applyFont="1" applyFill="1" applyBorder="1" applyAlignment="1">
      <alignment horizontal="center" vertical="center" wrapText="1"/>
    </xf>
    <xf numFmtId="165" fontId="93" fillId="0" borderId="78" xfId="1" applyFont="1" applyFill="1" applyBorder="1" applyAlignment="1">
      <alignment horizontal="center" vertical="center" wrapText="1"/>
    </xf>
    <xf numFmtId="168" fontId="27" fillId="0" borderId="18" xfId="1" applyNumberFormat="1" applyFont="1" applyFill="1" applyBorder="1" applyAlignment="1">
      <alignment vertical="center" wrapText="1"/>
    </xf>
    <xf numFmtId="165" fontId="28" fillId="0" borderId="18" xfId="1" applyFont="1" applyFill="1" applyBorder="1" applyAlignment="1">
      <alignment horizontal="center" vertical="center" wrapText="1"/>
    </xf>
    <xf numFmtId="165" fontId="28" fillId="0" borderId="68" xfId="1" applyFont="1" applyFill="1" applyBorder="1" applyAlignment="1">
      <alignment horizontal="center" vertical="center" wrapText="1"/>
    </xf>
    <xf numFmtId="168" fontId="28" fillId="0" borderId="14" xfId="1" applyNumberFormat="1" applyFont="1" applyFill="1" applyBorder="1" applyAlignment="1">
      <alignment vertical="center" wrapText="1"/>
    </xf>
    <xf numFmtId="49" fontId="93" fillId="0" borderId="18" xfId="1" applyNumberFormat="1" applyFont="1" applyFill="1" applyBorder="1" applyAlignment="1">
      <alignment horizontal="left" vertical="center" wrapText="1"/>
    </xf>
    <xf numFmtId="165" fontId="28" fillId="0" borderId="7" xfId="1" applyFont="1" applyFill="1" applyBorder="1" applyAlignment="1">
      <alignment vertical="center" wrapText="1"/>
    </xf>
    <xf numFmtId="165" fontId="28" fillId="0" borderId="14" xfId="1" applyFont="1" applyFill="1" applyBorder="1" applyAlignment="1">
      <alignment vertical="center" wrapText="1"/>
    </xf>
    <xf numFmtId="4" fontId="28" fillId="0" borderId="18" xfId="1" applyNumberFormat="1" applyFont="1" applyFill="1" applyBorder="1" applyAlignment="1">
      <alignment horizontal="right" vertical="center" wrapText="1"/>
    </xf>
    <xf numFmtId="165" fontId="28" fillId="0" borderId="18" xfId="1" applyFont="1" applyFill="1" applyBorder="1" applyAlignment="1">
      <alignment vertical="center" wrapText="1"/>
    </xf>
    <xf numFmtId="168" fontId="28" fillId="0" borderId="7" xfId="1" applyNumberFormat="1" applyFont="1" applyFill="1" applyBorder="1" applyAlignment="1">
      <alignment horizontal="center" vertical="center" wrapText="1"/>
    </xf>
    <xf numFmtId="168" fontId="27" fillId="0" borderId="15" xfId="1" applyNumberFormat="1" applyFont="1" applyFill="1" applyBorder="1" applyAlignment="1">
      <alignment vertical="center" wrapText="1"/>
    </xf>
    <xf numFmtId="4" fontId="93" fillId="0" borderId="7" xfId="1" applyNumberFormat="1" applyFont="1" applyFill="1" applyBorder="1" applyAlignment="1">
      <alignment horizontal="center" vertical="center" wrapText="1"/>
    </xf>
    <xf numFmtId="165" fontId="27" fillId="0" borderId="7" xfId="1" applyFont="1" applyFill="1" applyBorder="1" applyAlignment="1">
      <alignment wrapText="1"/>
    </xf>
    <xf numFmtId="165" fontId="93" fillId="0" borderId="13" xfId="1" applyFont="1" applyFill="1" applyBorder="1" applyAlignment="1">
      <alignment horizontal="center" vertical="center" wrapText="1"/>
    </xf>
    <xf numFmtId="165" fontId="93" fillId="0" borderId="13" xfId="1" applyFont="1" applyFill="1" applyBorder="1" applyAlignment="1">
      <alignment vertical="center" wrapText="1"/>
    </xf>
    <xf numFmtId="165" fontId="28" fillId="0" borderId="13" xfId="1" applyFont="1" applyFill="1" applyBorder="1" applyAlignment="1">
      <alignment horizontal="center" vertical="center"/>
    </xf>
    <xf numFmtId="4" fontId="93" fillId="0" borderId="13" xfId="1" applyNumberFormat="1" applyFont="1" applyFill="1" applyBorder="1" applyAlignment="1">
      <alignment horizontal="center" vertical="center" wrapText="1"/>
    </xf>
    <xf numFmtId="165" fontId="28" fillId="0" borderId="1" xfId="1" applyFont="1" applyFill="1" applyBorder="1" applyAlignment="1">
      <alignment horizontal="center" vertical="center"/>
    </xf>
    <xf numFmtId="165" fontId="27" fillId="0" borderId="1" xfId="1" applyFont="1" applyFill="1" applyBorder="1" applyAlignment="1">
      <alignment wrapText="1"/>
    </xf>
    <xf numFmtId="165" fontId="98" fillId="0" borderId="1" xfId="1" applyFont="1" applyFill="1" applyBorder="1" applyAlignment="1">
      <alignment horizontal="center" vertical="center" wrapText="1"/>
    </xf>
    <xf numFmtId="165" fontId="96" fillId="0" borderId="1" xfId="1" applyFont="1" applyFill="1" applyBorder="1" applyAlignment="1">
      <alignment horizontal="center" vertical="center" wrapText="1"/>
    </xf>
    <xf numFmtId="165" fontId="28" fillId="0" borderId="1" xfId="1" applyFont="1" applyFill="1" applyBorder="1" applyAlignment="1">
      <alignment horizontal="left" vertical="center" wrapText="1"/>
    </xf>
    <xf numFmtId="165" fontId="171" fillId="0" borderId="0" xfId="1" applyFont="1" applyFill="1" applyAlignment="1">
      <alignment horizontal="center" vertical="center" wrapText="1"/>
    </xf>
    <xf numFmtId="165" fontId="96" fillId="0" borderId="0" xfId="1" applyFont="1" applyFill="1" applyAlignment="1">
      <alignment horizontal="center" vertical="center"/>
    </xf>
    <xf numFmtId="165" fontId="88" fillId="0" borderId="0" xfId="1" applyFont="1" applyFill="1" applyAlignment="1">
      <alignment horizontal="left" vertical="center" wrapText="1"/>
    </xf>
    <xf numFmtId="165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 vertical="center"/>
    </xf>
    <xf numFmtId="49" fontId="88" fillId="0" borderId="0" xfId="1" applyNumberFormat="1" applyFont="1" applyFill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173" fillId="0" borderId="0" xfId="0" applyFont="1" applyAlignment="1">
      <alignment horizontal="center" vertical="center" wrapText="1"/>
    </xf>
    <xf numFmtId="0" fontId="122" fillId="0" borderId="0" xfId="0" applyFont="1" applyFill="1" applyAlignment="1">
      <alignment horizontal="centerContinuous" vertical="center"/>
    </xf>
    <xf numFmtId="0" fontId="133" fillId="0" borderId="0" xfId="0" applyFont="1" applyFill="1" applyAlignment="1">
      <alignment horizontal="centerContinuous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6">
    <cellStyle name="Excel Built-in Normal" xfId="1"/>
    <cellStyle name="Normalny" xfId="0" builtinId="0"/>
    <cellStyle name="Normalny 2" xfId="2"/>
    <cellStyle name="Normalny 3" xfId="3"/>
    <cellStyle name="Normalny 4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00"/>
  <sheetViews>
    <sheetView workbookViewId="0">
      <pane ySplit="1" topLeftCell="A128" activePane="bottomLeft" state="frozen"/>
      <selection pane="bottomLeft" activeCell="C143" sqref="C143"/>
    </sheetView>
  </sheetViews>
  <sheetFormatPr defaultColWidth="9.7109375" defaultRowHeight="48" customHeight="1"/>
  <cols>
    <col min="1" max="1" width="8.7109375" style="14" customWidth="1"/>
    <col min="2" max="2" width="14.7109375" style="15" customWidth="1"/>
    <col min="3" max="3" width="98.140625" style="16" customWidth="1"/>
    <col min="4" max="4" width="6.85546875" style="14" customWidth="1"/>
    <col min="5" max="5" width="12.42578125" style="14" customWidth="1"/>
    <col min="6" max="6" width="14" style="17" customWidth="1"/>
    <col min="7" max="7" width="14.28515625" style="17" customWidth="1"/>
    <col min="8" max="233" width="9.7109375" style="17"/>
    <col min="234" max="234" width="8" style="17" customWidth="1"/>
    <col min="235" max="235" width="14.7109375" style="17" customWidth="1"/>
    <col min="236" max="236" width="98.140625" style="17" customWidth="1"/>
    <col min="237" max="237" width="6.85546875" style="17" customWidth="1"/>
    <col min="238" max="238" width="12.42578125" style="17" customWidth="1"/>
    <col min="239" max="252" width="0" style="17" hidden="1" customWidth="1"/>
    <col min="253" max="253" width="14" style="17" customWidth="1"/>
    <col min="254" max="254" width="14.28515625" style="17" customWidth="1"/>
    <col min="255" max="489" width="9.7109375" style="17"/>
    <col min="490" max="490" width="8" style="17" customWidth="1"/>
    <col min="491" max="491" width="14.7109375" style="17" customWidth="1"/>
    <col min="492" max="492" width="98.140625" style="17" customWidth="1"/>
    <col min="493" max="493" width="6.85546875" style="17" customWidth="1"/>
    <col min="494" max="494" width="12.42578125" style="17" customWidth="1"/>
    <col min="495" max="508" width="0" style="17" hidden="1" customWidth="1"/>
    <col min="509" max="509" width="14" style="17" customWidth="1"/>
    <col min="510" max="510" width="14.28515625" style="17" customWidth="1"/>
    <col min="511" max="745" width="9.7109375" style="17"/>
    <col min="746" max="746" width="8" style="17" customWidth="1"/>
    <col min="747" max="747" width="14.7109375" style="17" customWidth="1"/>
    <col min="748" max="748" width="98.140625" style="17" customWidth="1"/>
    <col min="749" max="749" width="6.85546875" style="17" customWidth="1"/>
    <col min="750" max="750" width="12.42578125" style="17" customWidth="1"/>
    <col min="751" max="764" width="0" style="17" hidden="1" customWidth="1"/>
    <col min="765" max="765" width="14" style="17" customWidth="1"/>
    <col min="766" max="766" width="14.28515625" style="17" customWidth="1"/>
    <col min="767" max="1001" width="9.7109375" style="17"/>
    <col min="1002" max="1002" width="8" style="17" customWidth="1"/>
    <col min="1003" max="1003" width="14.7109375" style="17" customWidth="1"/>
    <col min="1004" max="1004" width="98.140625" style="17" customWidth="1"/>
    <col min="1005" max="1005" width="6.85546875" style="17" customWidth="1"/>
    <col min="1006" max="1006" width="12.42578125" style="17" customWidth="1"/>
    <col min="1007" max="1020" width="0" style="17" hidden="1" customWidth="1"/>
    <col min="1021" max="1021" width="14" style="17" customWidth="1"/>
    <col min="1022" max="1022" width="14.28515625" style="17" customWidth="1"/>
    <col min="1023" max="1257" width="9.7109375" style="17"/>
    <col min="1258" max="1258" width="8" style="17" customWidth="1"/>
    <col min="1259" max="1259" width="14.7109375" style="17" customWidth="1"/>
    <col min="1260" max="1260" width="98.140625" style="17" customWidth="1"/>
    <col min="1261" max="1261" width="6.85546875" style="17" customWidth="1"/>
    <col min="1262" max="1262" width="12.42578125" style="17" customWidth="1"/>
    <col min="1263" max="1276" width="0" style="17" hidden="1" customWidth="1"/>
    <col min="1277" max="1277" width="14" style="17" customWidth="1"/>
    <col min="1278" max="1278" width="14.28515625" style="17" customWidth="1"/>
    <col min="1279" max="1513" width="9.7109375" style="17"/>
    <col min="1514" max="1514" width="8" style="17" customWidth="1"/>
    <col min="1515" max="1515" width="14.7109375" style="17" customWidth="1"/>
    <col min="1516" max="1516" width="98.140625" style="17" customWidth="1"/>
    <col min="1517" max="1517" width="6.85546875" style="17" customWidth="1"/>
    <col min="1518" max="1518" width="12.42578125" style="17" customWidth="1"/>
    <col min="1519" max="1532" width="0" style="17" hidden="1" customWidth="1"/>
    <col min="1533" max="1533" width="14" style="17" customWidth="1"/>
    <col min="1534" max="1534" width="14.28515625" style="17" customWidth="1"/>
    <col min="1535" max="1769" width="9.7109375" style="17"/>
    <col min="1770" max="1770" width="8" style="17" customWidth="1"/>
    <col min="1771" max="1771" width="14.7109375" style="17" customWidth="1"/>
    <col min="1772" max="1772" width="98.140625" style="17" customWidth="1"/>
    <col min="1773" max="1773" width="6.85546875" style="17" customWidth="1"/>
    <col min="1774" max="1774" width="12.42578125" style="17" customWidth="1"/>
    <col min="1775" max="1788" width="0" style="17" hidden="1" customWidth="1"/>
    <col min="1789" max="1789" width="14" style="17" customWidth="1"/>
    <col min="1790" max="1790" width="14.28515625" style="17" customWidth="1"/>
    <col min="1791" max="2025" width="9.7109375" style="17"/>
    <col min="2026" max="2026" width="8" style="17" customWidth="1"/>
    <col min="2027" max="2027" width="14.7109375" style="17" customWidth="1"/>
    <col min="2028" max="2028" width="98.140625" style="17" customWidth="1"/>
    <col min="2029" max="2029" width="6.85546875" style="17" customWidth="1"/>
    <col min="2030" max="2030" width="12.42578125" style="17" customWidth="1"/>
    <col min="2031" max="2044" width="0" style="17" hidden="1" customWidth="1"/>
    <col min="2045" max="2045" width="14" style="17" customWidth="1"/>
    <col min="2046" max="2046" width="14.28515625" style="17" customWidth="1"/>
    <col min="2047" max="2281" width="9.7109375" style="17"/>
    <col min="2282" max="2282" width="8" style="17" customWidth="1"/>
    <col min="2283" max="2283" width="14.7109375" style="17" customWidth="1"/>
    <col min="2284" max="2284" width="98.140625" style="17" customWidth="1"/>
    <col min="2285" max="2285" width="6.85546875" style="17" customWidth="1"/>
    <col min="2286" max="2286" width="12.42578125" style="17" customWidth="1"/>
    <col min="2287" max="2300" width="0" style="17" hidden="1" customWidth="1"/>
    <col min="2301" max="2301" width="14" style="17" customWidth="1"/>
    <col min="2302" max="2302" width="14.28515625" style="17" customWidth="1"/>
    <col min="2303" max="2537" width="9.7109375" style="17"/>
    <col min="2538" max="2538" width="8" style="17" customWidth="1"/>
    <col min="2539" max="2539" width="14.7109375" style="17" customWidth="1"/>
    <col min="2540" max="2540" width="98.140625" style="17" customWidth="1"/>
    <col min="2541" max="2541" width="6.85546875" style="17" customWidth="1"/>
    <col min="2542" max="2542" width="12.42578125" style="17" customWidth="1"/>
    <col min="2543" max="2556" width="0" style="17" hidden="1" customWidth="1"/>
    <col min="2557" max="2557" width="14" style="17" customWidth="1"/>
    <col min="2558" max="2558" width="14.28515625" style="17" customWidth="1"/>
    <col min="2559" max="2793" width="9.7109375" style="17"/>
    <col min="2794" max="2794" width="8" style="17" customWidth="1"/>
    <col min="2795" max="2795" width="14.7109375" style="17" customWidth="1"/>
    <col min="2796" max="2796" width="98.140625" style="17" customWidth="1"/>
    <col min="2797" max="2797" width="6.85546875" style="17" customWidth="1"/>
    <col min="2798" max="2798" width="12.42578125" style="17" customWidth="1"/>
    <col min="2799" max="2812" width="0" style="17" hidden="1" customWidth="1"/>
    <col min="2813" max="2813" width="14" style="17" customWidth="1"/>
    <col min="2814" max="2814" width="14.28515625" style="17" customWidth="1"/>
    <col min="2815" max="3049" width="9.7109375" style="17"/>
    <col min="3050" max="3050" width="8" style="17" customWidth="1"/>
    <col min="3051" max="3051" width="14.7109375" style="17" customWidth="1"/>
    <col min="3052" max="3052" width="98.140625" style="17" customWidth="1"/>
    <col min="3053" max="3053" width="6.85546875" style="17" customWidth="1"/>
    <col min="3054" max="3054" width="12.42578125" style="17" customWidth="1"/>
    <col min="3055" max="3068" width="0" style="17" hidden="1" customWidth="1"/>
    <col min="3069" max="3069" width="14" style="17" customWidth="1"/>
    <col min="3070" max="3070" width="14.28515625" style="17" customWidth="1"/>
    <col min="3071" max="3305" width="9.7109375" style="17"/>
    <col min="3306" max="3306" width="8" style="17" customWidth="1"/>
    <col min="3307" max="3307" width="14.7109375" style="17" customWidth="1"/>
    <col min="3308" max="3308" width="98.140625" style="17" customWidth="1"/>
    <col min="3309" max="3309" width="6.85546875" style="17" customWidth="1"/>
    <col min="3310" max="3310" width="12.42578125" style="17" customWidth="1"/>
    <col min="3311" max="3324" width="0" style="17" hidden="1" customWidth="1"/>
    <col min="3325" max="3325" width="14" style="17" customWidth="1"/>
    <col min="3326" max="3326" width="14.28515625" style="17" customWidth="1"/>
    <col min="3327" max="3561" width="9.7109375" style="17"/>
    <col min="3562" max="3562" width="8" style="17" customWidth="1"/>
    <col min="3563" max="3563" width="14.7109375" style="17" customWidth="1"/>
    <col min="3564" max="3564" width="98.140625" style="17" customWidth="1"/>
    <col min="3565" max="3565" width="6.85546875" style="17" customWidth="1"/>
    <col min="3566" max="3566" width="12.42578125" style="17" customWidth="1"/>
    <col min="3567" max="3580" width="0" style="17" hidden="1" customWidth="1"/>
    <col min="3581" max="3581" width="14" style="17" customWidth="1"/>
    <col min="3582" max="3582" width="14.28515625" style="17" customWidth="1"/>
    <col min="3583" max="3817" width="9.7109375" style="17"/>
    <col min="3818" max="3818" width="8" style="17" customWidth="1"/>
    <col min="3819" max="3819" width="14.7109375" style="17" customWidth="1"/>
    <col min="3820" max="3820" width="98.140625" style="17" customWidth="1"/>
    <col min="3821" max="3821" width="6.85546875" style="17" customWidth="1"/>
    <col min="3822" max="3822" width="12.42578125" style="17" customWidth="1"/>
    <col min="3823" max="3836" width="0" style="17" hidden="1" customWidth="1"/>
    <col min="3837" max="3837" width="14" style="17" customWidth="1"/>
    <col min="3838" max="3838" width="14.28515625" style="17" customWidth="1"/>
    <col min="3839" max="4073" width="9.7109375" style="17"/>
    <col min="4074" max="4074" width="8" style="17" customWidth="1"/>
    <col min="4075" max="4075" width="14.7109375" style="17" customWidth="1"/>
    <col min="4076" max="4076" width="98.140625" style="17" customWidth="1"/>
    <col min="4077" max="4077" width="6.85546875" style="17" customWidth="1"/>
    <col min="4078" max="4078" width="12.42578125" style="17" customWidth="1"/>
    <col min="4079" max="4092" width="0" style="17" hidden="1" customWidth="1"/>
    <col min="4093" max="4093" width="14" style="17" customWidth="1"/>
    <col min="4094" max="4094" width="14.28515625" style="17" customWidth="1"/>
    <col min="4095" max="4329" width="9.7109375" style="17"/>
    <col min="4330" max="4330" width="8" style="17" customWidth="1"/>
    <col min="4331" max="4331" width="14.7109375" style="17" customWidth="1"/>
    <col min="4332" max="4332" width="98.140625" style="17" customWidth="1"/>
    <col min="4333" max="4333" width="6.85546875" style="17" customWidth="1"/>
    <col min="4334" max="4334" width="12.42578125" style="17" customWidth="1"/>
    <col min="4335" max="4348" width="0" style="17" hidden="1" customWidth="1"/>
    <col min="4349" max="4349" width="14" style="17" customWidth="1"/>
    <col min="4350" max="4350" width="14.28515625" style="17" customWidth="1"/>
    <col min="4351" max="4585" width="9.7109375" style="17"/>
    <col min="4586" max="4586" width="8" style="17" customWidth="1"/>
    <col min="4587" max="4587" width="14.7109375" style="17" customWidth="1"/>
    <col min="4588" max="4588" width="98.140625" style="17" customWidth="1"/>
    <col min="4589" max="4589" width="6.85546875" style="17" customWidth="1"/>
    <col min="4590" max="4590" width="12.42578125" style="17" customWidth="1"/>
    <col min="4591" max="4604" width="0" style="17" hidden="1" customWidth="1"/>
    <col min="4605" max="4605" width="14" style="17" customWidth="1"/>
    <col min="4606" max="4606" width="14.28515625" style="17" customWidth="1"/>
    <col min="4607" max="4841" width="9.7109375" style="17"/>
    <col min="4842" max="4842" width="8" style="17" customWidth="1"/>
    <col min="4843" max="4843" width="14.7109375" style="17" customWidth="1"/>
    <col min="4844" max="4844" width="98.140625" style="17" customWidth="1"/>
    <col min="4845" max="4845" width="6.85546875" style="17" customWidth="1"/>
    <col min="4846" max="4846" width="12.42578125" style="17" customWidth="1"/>
    <col min="4847" max="4860" width="0" style="17" hidden="1" customWidth="1"/>
    <col min="4861" max="4861" width="14" style="17" customWidth="1"/>
    <col min="4862" max="4862" width="14.28515625" style="17" customWidth="1"/>
    <col min="4863" max="5097" width="9.7109375" style="17"/>
    <col min="5098" max="5098" width="8" style="17" customWidth="1"/>
    <col min="5099" max="5099" width="14.7109375" style="17" customWidth="1"/>
    <col min="5100" max="5100" width="98.140625" style="17" customWidth="1"/>
    <col min="5101" max="5101" width="6.85546875" style="17" customWidth="1"/>
    <col min="5102" max="5102" width="12.42578125" style="17" customWidth="1"/>
    <col min="5103" max="5116" width="0" style="17" hidden="1" customWidth="1"/>
    <col min="5117" max="5117" width="14" style="17" customWidth="1"/>
    <col min="5118" max="5118" width="14.28515625" style="17" customWidth="1"/>
    <col min="5119" max="5353" width="9.7109375" style="17"/>
    <col min="5354" max="5354" width="8" style="17" customWidth="1"/>
    <col min="5355" max="5355" width="14.7109375" style="17" customWidth="1"/>
    <col min="5356" max="5356" width="98.140625" style="17" customWidth="1"/>
    <col min="5357" max="5357" width="6.85546875" style="17" customWidth="1"/>
    <col min="5358" max="5358" width="12.42578125" style="17" customWidth="1"/>
    <col min="5359" max="5372" width="0" style="17" hidden="1" customWidth="1"/>
    <col min="5373" max="5373" width="14" style="17" customWidth="1"/>
    <col min="5374" max="5374" width="14.28515625" style="17" customWidth="1"/>
    <col min="5375" max="5609" width="9.7109375" style="17"/>
    <col min="5610" max="5610" width="8" style="17" customWidth="1"/>
    <col min="5611" max="5611" width="14.7109375" style="17" customWidth="1"/>
    <col min="5612" max="5612" width="98.140625" style="17" customWidth="1"/>
    <col min="5613" max="5613" width="6.85546875" style="17" customWidth="1"/>
    <col min="5614" max="5614" width="12.42578125" style="17" customWidth="1"/>
    <col min="5615" max="5628" width="0" style="17" hidden="1" customWidth="1"/>
    <col min="5629" max="5629" width="14" style="17" customWidth="1"/>
    <col min="5630" max="5630" width="14.28515625" style="17" customWidth="1"/>
    <col min="5631" max="5865" width="9.7109375" style="17"/>
    <col min="5866" max="5866" width="8" style="17" customWidth="1"/>
    <col min="5867" max="5867" width="14.7109375" style="17" customWidth="1"/>
    <col min="5868" max="5868" width="98.140625" style="17" customWidth="1"/>
    <col min="5869" max="5869" width="6.85546875" style="17" customWidth="1"/>
    <col min="5870" max="5870" width="12.42578125" style="17" customWidth="1"/>
    <col min="5871" max="5884" width="0" style="17" hidden="1" customWidth="1"/>
    <col min="5885" max="5885" width="14" style="17" customWidth="1"/>
    <col min="5886" max="5886" width="14.28515625" style="17" customWidth="1"/>
    <col min="5887" max="6121" width="9.7109375" style="17"/>
    <col min="6122" max="6122" width="8" style="17" customWidth="1"/>
    <col min="6123" max="6123" width="14.7109375" style="17" customWidth="1"/>
    <col min="6124" max="6124" width="98.140625" style="17" customWidth="1"/>
    <col min="6125" max="6125" width="6.85546875" style="17" customWidth="1"/>
    <col min="6126" max="6126" width="12.42578125" style="17" customWidth="1"/>
    <col min="6127" max="6140" width="0" style="17" hidden="1" customWidth="1"/>
    <col min="6141" max="6141" width="14" style="17" customWidth="1"/>
    <col min="6142" max="6142" width="14.28515625" style="17" customWidth="1"/>
    <col min="6143" max="6377" width="9.7109375" style="17"/>
    <col min="6378" max="6378" width="8" style="17" customWidth="1"/>
    <col min="6379" max="6379" width="14.7109375" style="17" customWidth="1"/>
    <col min="6380" max="6380" width="98.140625" style="17" customWidth="1"/>
    <col min="6381" max="6381" width="6.85546875" style="17" customWidth="1"/>
    <col min="6382" max="6382" width="12.42578125" style="17" customWidth="1"/>
    <col min="6383" max="6396" width="0" style="17" hidden="1" customWidth="1"/>
    <col min="6397" max="6397" width="14" style="17" customWidth="1"/>
    <col min="6398" max="6398" width="14.28515625" style="17" customWidth="1"/>
    <col min="6399" max="6633" width="9.7109375" style="17"/>
    <col min="6634" max="6634" width="8" style="17" customWidth="1"/>
    <col min="6635" max="6635" width="14.7109375" style="17" customWidth="1"/>
    <col min="6636" max="6636" width="98.140625" style="17" customWidth="1"/>
    <col min="6637" max="6637" width="6.85546875" style="17" customWidth="1"/>
    <col min="6638" max="6638" width="12.42578125" style="17" customWidth="1"/>
    <col min="6639" max="6652" width="0" style="17" hidden="1" customWidth="1"/>
    <col min="6653" max="6653" width="14" style="17" customWidth="1"/>
    <col min="6654" max="6654" width="14.28515625" style="17" customWidth="1"/>
    <col min="6655" max="6889" width="9.7109375" style="17"/>
    <col min="6890" max="6890" width="8" style="17" customWidth="1"/>
    <col min="6891" max="6891" width="14.7109375" style="17" customWidth="1"/>
    <col min="6892" max="6892" width="98.140625" style="17" customWidth="1"/>
    <col min="6893" max="6893" width="6.85546875" style="17" customWidth="1"/>
    <col min="6894" max="6894" width="12.42578125" style="17" customWidth="1"/>
    <col min="6895" max="6908" width="0" style="17" hidden="1" customWidth="1"/>
    <col min="6909" max="6909" width="14" style="17" customWidth="1"/>
    <col min="6910" max="6910" width="14.28515625" style="17" customWidth="1"/>
    <col min="6911" max="7145" width="9.7109375" style="17"/>
    <col min="7146" max="7146" width="8" style="17" customWidth="1"/>
    <col min="7147" max="7147" width="14.7109375" style="17" customWidth="1"/>
    <col min="7148" max="7148" width="98.140625" style="17" customWidth="1"/>
    <col min="7149" max="7149" width="6.85546875" style="17" customWidth="1"/>
    <col min="7150" max="7150" width="12.42578125" style="17" customWidth="1"/>
    <col min="7151" max="7164" width="0" style="17" hidden="1" customWidth="1"/>
    <col min="7165" max="7165" width="14" style="17" customWidth="1"/>
    <col min="7166" max="7166" width="14.28515625" style="17" customWidth="1"/>
    <col min="7167" max="7401" width="9.7109375" style="17"/>
    <col min="7402" max="7402" width="8" style="17" customWidth="1"/>
    <col min="7403" max="7403" width="14.7109375" style="17" customWidth="1"/>
    <col min="7404" max="7404" width="98.140625" style="17" customWidth="1"/>
    <col min="7405" max="7405" width="6.85546875" style="17" customWidth="1"/>
    <col min="7406" max="7406" width="12.42578125" style="17" customWidth="1"/>
    <col min="7407" max="7420" width="0" style="17" hidden="1" customWidth="1"/>
    <col min="7421" max="7421" width="14" style="17" customWidth="1"/>
    <col min="7422" max="7422" width="14.28515625" style="17" customWidth="1"/>
    <col min="7423" max="7657" width="9.7109375" style="17"/>
    <col min="7658" max="7658" width="8" style="17" customWidth="1"/>
    <col min="7659" max="7659" width="14.7109375" style="17" customWidth="1"/>
    <col min="7660" max="7660" width="98.140625" style="17" customWidth="1"/>
    <col min="7661" max="7661" width="6.85546875" style="17" customWidth="1"/>
    <col min="7662" max="7662" width="12.42578125" style="17" customWidth="1"/>
    <col min="7663" max="7676" width="0" style="17" hidden="1" customWidth="1"/>
    <col min="7677" max="7677" width="14" style="17" customWidth="1"/>
    <col min="7678" max="7678" width="14.28515625" style="17" customWidth="1"/>
    <col min="7679" max="7913" width="9.7109375" style="17"/>
    <col min="7914" max="7914" width="8" style="17" customWidth="1"/>
    <col min="7915" max="7915" width="14.7109375" style="17" customWidth="1"/>
    <col min="7916" max="7916" width="98.140625" style="17" customWidth="1"/>
    <col min="7917" max="7917" width="6.85546875" style="17" customWidth="1"/>
    <col min="7918" max="7918" width="12.42578125" style="17" customWidth="1"/>
    <col min="7919" max="7932" width="0" style="17" hidden="1" customWidth="1"/>
    <col min="7933" max="7933" width="14" style="17" customWidth="1"/>
    <col min="7934" max="7934" width="14.28515625" style="17" customWidth="1"/>
    <col min="7935" max="8169" width="9.7109375" style="17"/>
    <col min="8170" max="8170" width="8" style="17" customWidth="1"/>
    <col min="8171" max="8171" width="14.7109375" style="17" customWidth="1"/>
    <col min="8172" max="8172" width="98.140625" style="17" customWidth="1"/>
    <col min="8173" max="8173" width="6.85546875" style="17" customWidth="1"/>
    <col min="8174" max="8174" width="12.42578125" style="17" customWidth="1"/>
    <col min="8175" max="8188" width="0" style="17" hidden="1" customWidth="1"/>
    <col min="8189" max="8189" width="14" style="17" customWidth="1"/>
    <col min="8190" max="8190" width="14.28515625" style="17" customWidth="1"/>
    <col min="8191" max="8425" width="9.7109375" style="17"/>
    <col min="8426" max="8426" width="8" style="17" customWidth="1"/>
    <col min="8427" max="8427" width="14.7109375" style="17" customWidth="1"/>
    <col min="8428" max="8428" width="98.140625" style="17" customWidth="1"/>
    <col min="8429" max="8429" width="6.85546875" style="17" customWidth="1"/>
    <col min="8430" max="8430" width="12.42578125" style="17" customWidth="1"/>
    <col min="8431" max="8444" width="0" style="17" hidden="1" customWidth="1"/>
    <col min="8445" max="8445" width="14" style="17" customWidth="1"/>
    <col min="8446" max="8446" width="14.28515625" style="17" customWidth="1"/>
    <col min="8447" max="8681" width="9.7109375" style="17"/>
    <col min="8682" max="8682" width="8" style="17" customWidth="1"/>
    <col min="8683" max="8683" width="14.7109375" style="17" customWidth="1"/>
    <col min="8684" max="8684" width="98.140625" style="17" customWidth="1"/>
    <col min="8685" max="8685" width="6.85546875" style="17" customWidth="1"/>
    <col min="8686" max="8686" width="12.42578125" style="17" customWidth="1"/>
    <col min="8687" max="8700" width="0" style="17" hidden="1" customWidth="1"/>
    <col min="8701" max="8701" width="14" style="17" customWidth="1"/>
    <col min="8702" max="8702" width="14.28515625" style="17" customWidth="1"/>
    <col min="8703" max="8937" width="9.7109375" style="17"/>
    <col min="8938" max="8938" width="8" style="17" customWidth="1"/>
    <col min="8939" max="8939" width="14.7109375" style="17" customWidth="1"/>
    <col min="8940" max="8940" width="98.140625" style="17" customWidth="1"/>
    <col min="8941" max="8941" width="6.85546875" style="17" customWidth="1"/>
    <col min="8942" max="8942" width="12.42578125" style="17" customWidth="1"/>
    <col min="8943" max="8956" width="0" style="17" hidden="1" customWidth="1"/>
    <col min="8957" max="8957" width="14" style="17" customWidth="1"/>
    <col min="8958" max="8958" width="14.28515625" style="17" customWidth="1"/>
    <col min="8959" max="9193" width="9.7109375" style="17"/>
    <col min="9194" max="9194" width="8" style="17" customWidth="1"/>
    <col min="9195" max="9195" width="14.7109375" style="17" customWidth="1"/>
    <col min="9196" max="9196" width="98.140625" style="17" customWidth="1"/>
    <col min="9197" max="9197" width="6.85546875" style="17" customWidth="1"/>
    <col min="9198" max="9198" width="12.42578125" style="17" customWidth="1"/>
    <col min="9199" max="9212" width="0" style="17" hidden="1" customWidth="1"/>
    <col min="9213" max="9213" width="14" style="17" customWidth="1"/>
    <col min="9214" max="9214" width="14.28515625" style="17" customWidth="1"/>
    <col min="9215" max="9449" width="9.7109375" style="17"/>
    <col min="9450" max="9450" width="8" style="17" customWidth="1"/>
    <col min="9451" max="9451" width="14.7109375" style="17" customWidth="1"/>
    <col min="9452" max="9452" width="98.140625" style="17" customWidth="1"/>
    <col min="9453" max="9453" width="6.85546875" style="17" customWidth="1"/>
    <col min="9454" max="9454" width="12.42578125" style="17" customWidth="1"/>
    <col min="9455" max="9468" width="0" style="17" hidden="1" customWidth="1"/>
    <col min="9469" max="9469" width="14" style="17" customWidth="1"/>
    <col min="9470" max="9470" width="14.28515625" style="17" customWidth="1"/>
    <col min="9471" max="9705" width="9.7109375" style="17"/>
    <col min="9706" max="9706" width="8" style="17" customWidth="1"/>
    <col min="9707" max="9707" width="14.7109375" style="17" customWidth="1"/>
    <col min="9708" max="9708" width="98.140625" style="17" customWidth="1"/>
    <col min="9709" max="9709" width="6.85546875" style="17" customWidth="1"/>
    <col min="9710" max="9710" width="12.42578125" style="17" customWidth="1"/>
    <col min="9711" max="9724" width="0" style="17" hidden="1" customWidth="1"/>
    <col min="9725" max="9725" width="14" style="17" customWidth="1"/>
    <col min="9726" max="9726" width="14.28515625" style="17" customWidth="1"/>
    <col min="9727" max="9961" width="9.7109375" style="17"/>
    <col min="9962" max="9962" width="8" style="17" customWidth="1"/>
    <col min="9963" max="9963" width="14.7109375" style="17" customWidth="1"/>
    <col min="9964" max="9964" width="98.140625" style="17" customWidth="1"/>
    <col min="9965" max="9965" width="6.85546875" style="17" customWidth="1"/>
    <col min="9966" max="9966" width="12.42578125" style="17" customWidth="1"/>
    <col min="9967" max="9980" width="0" style="17" hidden="1" customWidth="1"/>
    <col min="9981" max="9981" width="14" style="17" customWidth="1"/>
    <col min="9982" max="9982" width="14.28515625" style="17" customWidth="1"/>
    <col min="9983" max="10217" width="9.7109375" style="17"/>
    <col min="10218" max="10218" width="8" style="17" customWidth="1"/>
    <col min="10219" max="10219" width="14.7109375" style="17" customWidth="1"/>
    <col min="10220" max="10220" width="98.140625" style="17" customWidth="1"/>
    <col min="10221" max="10221" width="6.85546875" style="17" customWidth="1"/>
    <col min="10222" max="10222" width="12.42578125" style="17" customWidth="1"/>
    <col min="10223" max="10236" width="0" style="17" hidden="1" customWidth="1"/>
    <col min="10237" max="10237" width="14" style="17" customWidth="1"/>
    <col min="10238" max="10238" width="14.28515625" style="17" customWidth="1"/>
    <col min="10239" max="10473" width="9.7109375" style="17"/>
    <col min="10474" max="10474" width="8" style="17" customWidth="1"/>
    <col min="10475" max="10475" width="14.7109375" style="17" customWidth="1"/>
    <col min="10476" max="10476" width="98.140625" style="17" customWidth="1"/>
    <col min="10477" max="10477" width="6.85546875" style="17" customWidth="1"/>
    <col min="10478" max="10478" width="12.42578125" style="17" customWidth="1"/>
    <col min="10479" max="10492" width="0" style="17" hidden="1" customWidth="1"/>
    <col min="10493" max="10493" width="14" style="17" customWidth="1"/>
    <col min="10494" max="10494" width="14.28515625" style="17" customWidth="1"/>
    <col min="10495" max="10729" width="9.7109375" style="17"/>
    <col min="10730" max="10730" width="8" style="17" customWidth="1"/>
    <col min="10731" max="10731" width="14.7109375" style="17" customWidth="1"/>
    <col min="10732" max="10732" width="98.140625" style="17" customWidth="1"/>
    <col min="10733" max="10733" width="6.85546875" style="17" customWidth="1"/>
    <col min="10734" max="10734" width="12.42578125" style="17" customWidth="1"/>
    <col min="10735" max="10748" width="0" style="17" hidden="1" customWidth="1"/>
    <col min="10749" max="10749" width="14" style="17" customWidth="1"/>
    <col min="10750" max="10750" width="14.28515625" style="17" customWidth="1"/>
    <col min="10751" max="10985" width="9.7109375" style="17"/>
    <col min="10986" max="10986" width="8" style="17" customWidth="1"/>
    <col min="10987" max="10987" width="14.7109375" style="17" customWidth="1"/>
    <col min="10988" max="10988" width="98.140625" style="17" customWidth="1"/>
    <col min="10989" max="10989" width="6.85546875" style="17" customWidth="1"/>
    <col min="10990" max="10990" width="12.42578125" style="17" customWidth="1"/>
    <col min="10991" max="11004" width="0" style="17" hidden="1" customWidth="1"/>
    <col min="11005" max="11005" width="14" style="17" customWidth="1"/>
    <col min="11006" max="11006" width="14.28515625" style="17" customWidth="1"/>
    <col min="11007" max="11241" width="9.7109375" style="17"/>
    <col min="11242" max="11242" width="8" style="17" customWidth="1"/>
    <col min="11243" max="11243" width="14.7109375" style="17" customWidth="1"/>
    <col min="11244" max="11244" width="98.140625" style="17" customWidth="1"/>
    <col min="11245" max="11245" width="6.85546875" style="17" customWidth="1"/>
    <col min="11246" max="11246" width="12.42578125" style="17" customWidth="1"/>
    <col min="11247" max="11260" width="0" style="17" hidden="1" customWidth="1"/>
    <col min="11261" max="11261" width="14" style="17" customWidth="1"/>
    <col min="11262" max="11262" width="14.28515625" style="17" customWidth="1"/>
    <col min="11263" max="11497" width="9.7109375" style="17"/>
    <col min="11498" max="11498" width="8" style="17" customWidth="1"/>
    <col min="11499" max="11499" width="14.7109375" style="17" customWidth="1"/>
    <col min="11500" max="11500" width="98.140625" style="17" customWidth="1"/>
    <col min="11501" max="11501" width="6.85546875" style="17" customWidth="1"/>
    <col min="11502" max="11502" width="12.42578125" style="17" customWidth="1"/>
    <col min="11503" max="11516" width="0" style="17" hidden="1" customWidth="1"/>
    <col min="11517" max="11517" width="14" style="17" customWidth="1"/>
    <col min="11518" max="11518" width="14.28515625" style="17" customWidth="1"/>
    <col min="11519" max="11753" width="9.7109375" style="17"/>
    <col min="11754" max="11754" width="8" style="17" customWidth="1"/>
    <col min="11755" max="11755" width="14.7109375" style="17" customWidth="1"/>
    <col min="11756" max="11756" width="98.140625" style="17" customWidth="1"/>
    <col min="11757" max="11757" width="6.85546875" style="17" customWidth="1"/>
    <col min="11758" max="11758" width="12.42578125" style="17" customWidth="1"/>
    <col min="11759" max="11772" width="0" style="17" hidden="1" customWidth="1"/>
    <col min="11773" max="11773" width="14" style="17" customWidth="1"/>
    <col min="11774" max="11774" width="14.28515625" style="17" customWidth="1"/>
    <col min="11775" max="12009" width="9.7109375" style="17"/>
    <col min="12010" max="12010" width="8" style="17" customWidth="1"/>
    <col min="12011" max="12011" width="14.7109375" style="17" customWidth="1"/>
    <col min="12012" max="12012" width="98.140625" style="17" customWidth="1"/>
    <col min="12013" max="12013" width="6.85546875" style="17" customWidth="1"/>
    <col min="12014" max="12014" width="12.42578125" style="17" customWidth="1"/>
    <col min="12015" max="12028" width="0" style="17" hidden="1" customWidth="1"/>
    <col min="12029" max="12029" width="14" style="17" customWidth="1"/>
    <col min="12030" max="12030" width="14.28515625" style="17" customWidth="1"/>
    <col min="12031" max="12265" width="9.7109375" style="17"/>
    <col min="12266" max="12266" width="8" style="17" customWidth="1"/>
    <col min="12267" max="12267" width="14.7109375" style="17" customWidth="1"/>
    <col min="12268" max="12268" width="98.140625" style="17" customWidth="1"/>
    <col min="12269" max="12269" width="6.85546875" style="17" customWidth="1"/>
    <col min="12270" max="12270" width="12.42578125" style="17" customWidth="1"/>
    <col min="12271" max="12284" width="0" style="17" hidden="1" customWidth="1"/>
    <col min="12285" max="12285" width="14" style="17" customWidth="1"/>
    <col min="12286" max="12286" width="14.28515625" style="17" customWidth="1"/>
    <col min="12287" max="12521" width="9.7109375" style="17"/>
    <col min="12522" max="12522" width="8" style="17" customWidth="1"/>
    <col min="12523" max="12523" width="14.7109375" style="17" customWidth="1"/>
    <col min="12524" max="12524" width="98.140625" style="17" customWidth="1"/>
    <col min="12525" max="12525" width="6.85546875" style="17" customWidth="1"/>
    <col min="12526" max="12526" width="12.42578125" style="17" customWidth="1"/>
    <col min="12527" max="12540" width="0" style="17" hidden="1" customWidth="1"/>
    <col min="12541" max="12541" width="14" style="17" customWidth="1"/>
    <col min="12542" max="12542" width="14.28515625" style="17" customWidth="1"/>
    <col min="12543" max="12777" width="9.7109375" style="17"/>
    <col min="12778" max="12778" width="8" style="17" customWidth="1"/>
    <col min="12779" max="12779" width="14.7109375" style="17" customWidth="1"/>
    <col min="12780" max="12780" width="98.140625" style="17" customWidth="1"/>
    <col min="12781" max="12781" width="6.85546875" style="17" customWidth="1"/>
    <col min="12782" max="12782" width="12.42578125" style="17" customWidth="1"/>
    <col min="12783" max="12796" width="0" style="17" hidden="1" customWidth="1"/>
    <col min="12797" max="12797" width="14" style="17" customWidth="1"/>
    <col min="12798" max="12798" width="14.28515625" style="17" customWidth="1"/>
    <col min="12799" max="13033" width="9.7109375" style="17"/>
    <col min="13034" max="13034" width="8" style="17" customWidth="1"/>
    <col min="13035" max="13035" width="14.7109375" style="17" customWidth="1"/>
    <col min="13036" max="13036" width="98.140625" style="17" customWidth="1"/>
    <col min="13037" max="13037" width="6.85546875" style="17" customWidth="1"/>
    <col min="13038" max="13038" width="12.42578125" style="17" customWidth="1"/>
    <col min="13039" max="13052" width="0" style="17" hidden="1" customWidth="1"/>
    <col min="13053" max="13053" width="14" style="17" customWidth="1"/>
    <col min="13054" max="13054" width="14.28515625" style="17" customWidth="1"/>
    <col min="13055" max="13289" width="9.7109375" style="17"/>
    <col min="13290" max="13290" width="8" style="17" customWidth="1"/>
    <col min="13291" max="13291" width="14.7109375" style="17" customWidth="1"/>
    <col min="13292" max="13292" width="98.140625" style="17" customWidth="1"/>
    <col min="13293" max="13293" width="6.85546875" style="17" customWidth="1"/>
    <col min="13294" max="13294" width="12.42578125" style="17" customWidth="1"/>
    <col min="13295" max="13308" width="0" style="17" hidden="1" customWidth="1"/>
    <col min="13309" max="13309" width="14" style="17" customWidth="1"/>
    <col min="13310" max="13310" width="14.28515625" style="17" customWidth="1"/>
    <col min="13311" max="13545" width="9.7109375" style="17"/>
    <col min="13546" max="13546" width="8" style="17" customWidth="1"/>
    <col min="13547" max="13547" width="14.7109375" style="17" customWidth="1"/>
    <col min="13548" max="13548" width="98.140625" style="17" customWidth="1"/>
    <col min="13549" max="13549" width="6.85546875" style="17" customWidth="1"/>
    <col min="13550" max="13550" width="12.42578125" style="17" customWidth="1"/>
    <col min="13551" max="13564" width="0" style="17" hidden="1" customWidth="1"/>
    <col min="13565" max="13565" width="14" style="17" customWidth="1"/>
    <col min="13566" max="13566" width="14.28515625" style="17" customWidth="1"/>
    <col min="13567" max="13801" width="9.7109375" style="17"/>
    <col min="13802" max="13802" width="8" style="17" customWidth="1"/>
    <col min="13803" max="13803" width="14.7109375" style="17" customWidth="1"/>
    <col min="13804" max="13804" width="98.140625" style="17" customWidth="1"/>
    <col min="13805" max="13805" width="6.85546875" style="17" customWidth="1"/>
    <col min="13806" max="13806" width="12.42578125" style="17" customWidth="1"/>
    <col min="13807" max="13820" width="0" style="17" hidden="1" customWidth="1"/>
    <col min="13821" max="13821" width="14" style="17" customWidth="1"/>
    <col min="13822" max="13822" width="14.28515625" style="17" customWidth="1"/>
    <col min="13823" max="14057" width="9.7109375" style="17"/>
    <col min="14058" max="14058" width="8" style="17" customWidth="1"/>
    <col min="14059" max="14059" width="14.7109375" style="17" customWidth="1"/>
    <col min="14060" max="14060" width="98.140625" style="17" customWidth="1"/>
    <col min="14061" max="14061" width="6.85546875" style="17" customWidth="1"/>
    <col min="14062" max="14062" width="12.42578125" style="17" customWidth="1"/>
    <col min="14063" max="14076" width="0" style="17" hidden="1" customWidth="1"/>
    <col min="14077" max="14077" width="14" style="17" customWidth="1"/>
    <col min="14078" max="14078" width="14.28515625" style="17" customWidth="1"/>
    <col min="14079" max="14313" width="9.7109375" style="17"/>
    <col min="14314" max="14314" width="8" style="17" customWidth="1"/>
    <col min="14315" max="14315" width="14.7109375" style="17" customWidth="1"/>
    <col min="14316" max="14316" width="98.140625" style="17" customWidth="1"/>
    <col min="14317" max="14317" width="6.85546875" style="17" customWidth="1"/>
    <col min="14318" max="14318" width="12.42578125" style="17" customWidth="1"/>
    <col min="14319" max="14332" width="0" style="17" hidden="1" customWidth="1"/>
    <col min="14333" max="14333" width="14" style="17" customWidth="1"/>
    <col min="14334" max="14334" width="14.28515625" style="17" customWidth="1"/>
    <col min="14335" max="14569" width="9.7109375" style="17"/>
    <col min="14570" max="14570" width="8" style="17" customWidth="1"/>
    <col min="14571" max="14571" width="14.7109375" style="17" customWidth="1"/>
    <col min="14572" max="14572" width="98.140625" style="17" customWidth="1"/>
    <col min="14573" max="14573" width="6.85546875" style="17" customWidth="1"/>
    <col min="14574" max="14574" width="12.42578125" style="17" customWidth="1"/>
    <col min="14575" max="14588" width="0" style="17" hidden="1" customWidth="1"/>
    <col min="14589" max="14589" width="14" style="17" customWidth="1"/>
    <col min="14590" max="14590" width="14.28515625" style="17" customWidth="1"/>
    <col min="14591" max="14825" width="9.7109375" style="17"/>
    <col min="14826" max="14826" width="8" style="17" customWidth="1"/>
    <col min="14827" max="14827" width="14.7109375" style="17" customWidth="1"/>
    <col min="14828" max="14828" width="98.140625" style="17" customWidth="1"/>
    <col min="14829" max="14829" width="6.85546875" style="17" customWidth="1"/>
    <col min="14830" max="14830" width="12.42578125" style="17" customWidth="1"/>
    <col min="14831" max="14844" width="0" style="17" hidden="1" customWidth="1"/>
    <col min="14845" max="14845" width="14" style="17" customWidth="1"/>
    <col min="14846" max="14846" width="14.28515625" style="17" customWidth="1"/>
    <col min="14847" max="15081" width="9.7109375" style="17"/>
    <col min="15082" max="15082" width="8" style="17" customWidth="1"/>
    <col min="15083" max="15083" width="14.7109375" style="17" customWidth="1"/>
    <col min="15084" max="15084" width="98.140625" style="17" customWidth="1"/>
    <col min="15085" max="15085" width="6.85546875" style="17" customWidth="1"/>
    <col min="15086" max="15086" width="12.42578125" style="17" customWidth="1"/>
    <col min="15087" max="15100" width="0" style="17" hidden="1" customWidth="1"/>
    <col min="15101" max="15101" width="14" style="17" customWidth="1"/>
    <col min="15102" max="15102" width="14.28515625" style="17" customWidth="1"/>
    <col min="15103" max="15337" width="9.7109375" style="17"/>
    <col min="15338" max="15338" width="8" style="17" customWidth="1"/>
    <col min="15339" max="15339" width="14.7109375" style="17" customWidth="1"/>
    <col min="15340" max="15340" width="98.140625" style="17" customWidth="1"/>
    <col min="15341" max="15341" width="6.85546875" style="17" customWidth="1"/>
    <col min="15342" max="15342" width="12.42578125" style="17" customWidth="1"/>
    <col min="15343" max="15356" width="0" style="17" hidden="1" customWidth="1"/>
    <col min="15357" max="15357" width="14" style="17" customWidth="1"/>
    <col min="15358" max="15358" width="14.28515625" style="17" customWidth="1"/>
    <col min="15359" max="15593" width="9.7109375" style="17"/>
    <col min="15594" max="15594" width="8" style="17" customWidth="1"/>
    <col min="15595" max="15595" width="14.7109375" style="17" customWidth="1"/>
    <col min="15596" max="15596" width="98.140625" style="17" customWidth="1"/>
    <col min="15597" max="15597" width="6.85546875" style="17" customWidth="1"/>
    <col min="15598" max="15598" width="12.42578125" style="17" customWidth="1"/>
    <col min="15599" max="15612" width="0" style="17" hidden="1" customWidth="1"/>
    <col min="15613" max="15613" width="14" style="17" customWidth="1"/>
    <col min="15614" max="15614" width="14.28515625" style="17" customWidth="1"/>
    <col min="15615" max="15849" width="9.7109375" style="17"/>
    <col min="15850" max="15850" width="8" style="17" customWidth="1"/>
    <col min="15851" max="15851" width="14.7109375" style="17" customWidth="1"/>
    <col min="15852" max="15852" width="98.140625" style="17" customWidth="1"/>
    <col min="15853" max="15853" width="6.85546875" style="17" customWidth="1"/>
    <col min="15854" max="15854" width="12.42578125" style="17" customWidth="1"/>
    <col min="15855" max="15868" width="0" style="17" hidden="1" customWidth="1"/>
    <col min="15869" max="15869" width="14" style="17" customWidth="1"/>
    <col min="15870" max="15870" width="14.28515625" style="17" customWidth="1"/>
    <col min="15871" max="16105" width="9.7109375" style="17"/>
    <col min="16106" max="16106" width="8" style="17" customWidth="1"/>
    <col min="16107" max="16107" width="14.7109375" style="17" customWidth="1"/>
    <col min="16108" max="16108" width="98.140625" style="17" customWidth="1"/>
    <col min="16109" max="16109" width="6.85546875" style="17" customWidth="1"/>
    <col min="16110" max="16110" width="12.42578125" style="17" customWidth="1"/>
    <col min="16111" max="16124" width="0" style="17" hidden="1" customWidth="1"/>
    <col min="16125" max="16125" width="14" style="17" customWidth="1"/>
    <col min="16126" max="16126" width="14.28515625" style="17" customWidth="1"/>
    <col min="16127" max="16384" width="9.7109375" style="17"/>
  </cols>
  <sheetData>
    <row r="1" spans="1:233" ht="0.75" customHeight="1"/>
    <row r="2" spans="1:233" ht="53.25" customHeight="1">
      <c r="A2" s="562" t="s">
        <v>809</v>
      </c>
      <c r="B2" s="562"/>
      <c r="C2" s="562"/>
      <c r="D2" s="562"/>
      <c r="E2" s="562"/>
      <c r="F2" s="562"/>
      <c r="G2" s="562"/>
    </row>
    <row r="3" spans="1:233" ht="34.5" customHeight="1">
      <c r="A3" s="559" t="s">
        <v>255</v>
      </c>
      <c r="B3" s="559"/>
      <c r="C3" s="559"/>
      <c r="D3" s="559"/>
      <c r="E3" s="559"/>
      <c r="F3" s="564"/>
      <c r="G3" s="564"/>
    </row>
    <row r="4" spans="1:233" ht="24.75" customHeight="1">
      <c r="A4" s="565" t="s">
        <v>810</v>
      </c>
      <c r="B4" s="566"/>
      <c r="C4" s="566"/>
      <c r="D4" s="566"/>
      <c r="E4" s="566"/>
      <c r="F4" s="567"/>
      <c r="G4" s="567"/>
    </row>
    <row r="5" spans="1:233" ht="3.75" customHeight="1">
      <c r="A5" s="563"/>
      <c r="B5" s="563"/>
      <c r="C5" s="563"/>
      <c r="D5" s="563"/>
      <c r="E5" s="563"/>
    </row>
    <row r="6" spans="1:233" ht="14.25" customHeight="1" thickBot="1">
      <c r="A6" s="678" t="s">
        <v>15</v>
      </c>
      <c r="B6" s="679" t="s">
        <v>20</v>
      </c>
      <c r="C6" s="679" t="s">
        <v>19</v>
      </c>
      <c r="D6" s="680" t="s">
        <v>4</v>
      </c>
      <c r="E6" s="680" t="s">
        <v>5</v>
      </c>
      <c r="F6" s="680" t="s">
        <v>62</v>
      </c>
      <c r="G6" s="681" t="s">
        <v>21</v>
      </c>
      <c r="L6" s="548"/>
    </row>
    <row r="7" spans="1:233" ht="14.25" customHeight="1" thickTop="1" thickBot="1">
      <c r="A7" s="682"/>
      <c r="B7" s="683"/>
      <c r="C7" s="683"/>
      <c r="D7" s="684"/>
      <c r="E7" s="684"/>
      <c r="F7" s="684"/>
      <c r="G7" s="685"/>
      <c r="H7" s="18"/>
      <c r="I7" s="18"/>
      <c r="J7" s="18"/>
      <c r="K7" s="18"/>
      <c r="L7" s="54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</row>
    <row r="8" spans="1:233" ht="12" customHeight="1" thickTop="1">
      <c r="A8" s="682"/>
      <c r="B8" s="683"/>
      <c r="C8" s="683"/>
      <c r="D8" s="684"/>
      <c r="E8" s="684"/>
      <c r="F8" s="684"/>
      <c r="G8" s="685"/>
      <c r="H8" s="19"/>
      <c r="I8" s="19"/>
      <c r="J8" s="19"/>
      <c r="K8" s="19"/>
      <c r="L8" s="54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</row>
    <row r="9" spans="1:233" ht="12" customHeight="1">
      <c r="A9" s="686">
        <v>1</v>
      </c>
      <c r="B9" s="687">
        <v>2</v>
      </c>
      <c r="C9" s="687">
        <v>3</v>
      </c>
      <c r="D9" s="687">
        <v>4</v>
      </c>
      <c r="E9" s="687">
        <v>5</v>
      </c>
      <c r="F9" s="687">
        <v>6</v>
      </c>
      <c r="G9" s="688">
        <v>7</v>
      </c>
      <c r="H9" s="19"/>
      <c r="I9" s="19"/>
      <c r="J9" s="19"/>
      <c r="K9" s="19"/>
      <c r="L9" s="54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</row>
    <row r="10" spans="1:233" ht="15" customHeight="1">
      <c r="A10" s="689">
        <v>1</v>
      </c>
      <c r="B10" s="690" t="s">
        <v>16</v>
      </c>
      <c r="C10" s="691" t="s">
        <v>3</v>
      </c>
      <c r="D10" s="692" t="s">
        <v>17</v>
      </c>
      <c r="E10" s="693" t="s">
        <v>17</v>
      </c>
      <c r="F10" s="694" t="s">
        <v>17</v>
      </c>
      <c r="G10" s="695">
        <f>G11+G13+G15+G17+G37+G39</f>
        <v>0</v>
      </c>
      <c r="L10" s="548"/>
    </row>
    <row r="11" spans="1:233" ht="46.5" customHeight="1">
      <c r="A11" s="689" t="s">
        <v>228</v>
      </c>
      <c r="B11" s="696" t="s">
        <v>2</v>
      </c>
      <c r="C11" s="697" t="s">
        <v>7</v>
      </c>
      <c r="D11" s="698" t="s">
        <v>17</v>
      </c>
      <c r="E11" s="699" t="s">
        <v>17</v>
      </c>
      <c r="F11" s="700" t="s">
        <v>17</v>
      </c>
      <c r="G11" s="701">
        <f>SUM(G12)</f>
        <v>0</v>
      </c>
    </row>
    <row r="12" spans="1:233" ht="15.75" customHeight="1">
      <c r="A12" s="702" t="s">
        <v>708</v>
      </c>
      <c r="B12" s="703"/>
      <c r="C12" s="704" t="s">
        <v>9</v>
      </c>
      <c r="D12" s="705" t="s">
        <v>81</v>
      </c>
      <c r="E12" s="706">
        <v>0.92</v>
      </c>
      <c r="F12" s="489">
        <v>0</v>
      </c>
      <c r="G12" s="489">
        <f>ROUND(E12*F12,2)</f>
        <v>0</v>
      </c>
    </row>
    <row r="13" spans="1:233" ht="30.75" customHeight="1">
      <c r="A13" s="707" t="s">
        <v>229</v>
      </c>
      <c r="B13" s="696" t="s">
        <v>82</v>
      </c>
      <c r="C13" s="708" t="s">
        <v>83</v>
      </c>
      <c r="D13" s="709" t="s">
        <v>17</v>
      </c>
      <c r="E13" s="710" t="s">
        <v>17</v>
      </c>
      <c r="F13" s="700" t="s">
        <v>17</v>
      </c>
      <c r="G13" s="701">
        <f>SUM(G14:G14)</f>
        <v>0</v>
      </c>
    </row>
    <row r="14" spans="1:233" ht="30.75" customHeight="1">
      <c r="A14" s="711" t="s">
        <v>576</v>
      </c>
      <c r="B14" s="712"/>
      <c r="C14" s="713" t="s">
        <v>256</v>
      </c>
      <c r="D14" s="712" t="s">
        <v>0</v>
      </c>
      <c r="E14" s="714">
        <v>3</v>
      </c>
      <c r="F14" s="489">
        <v>0</v>
      </c>
      <c r="G14" s="489">
        <f>ROUND(E14*F14,2)</f>
        <v>0</v>
      </c>
    </row>
    <row r="15" spans="1:233" ht="32.25" customHeight="1">
      <c r="A15" s="689" t="s">
        <v>230</v>
      </c>
      <c r="B15" s="696" t="s">
        <v>25</v>
      </c>
      <c r="C15" s="715" t="s">
        <v>26</v>
      </c>
      <c r="D15" s="716" t="s">
        <v>17</v>
      </c>
      <c r="E15" s="717" t="s">
        <v>17</v>
      </c>
      <c r="F15" s="700" t="s">
        <v>17</v>
      </c>
      <c r="G15" s="701">
        <f>SUM(G16)</f>
        <v>0</v>
      </c>
    </row>
    <row r="16" spans="1:233" ht="29.25" customHeight="1">
      <c r="A16" s="676" t="s">
        <v>709</v>
      </c>
      <c r="B16" s="549"/>
      <c r="C16" s="677" t="s">
        <v>137</v>
      </c>
      <c r="D16" s="718" t="s">
        <v>138</v>
      </c>
      <c r="E16" s="550">
        <v>263.69</v>
      </c>
      <c r="F16" s="489">
        <v>0</v>
      </c>
      <c r="G16" s="489">
        <f>ROUND(E16*F16,2)</f>
        <v>0</v>
      </c>
    </row>
    <row r="17" spans="1:7" ht="32.25" customHeight="1">
      <c r="A17" s="689" t="s">
        <v>235</v>
      </c>
      <c r="B17" s="696" t="s">
        <v>57</v>
      </c>
      <c r="C17" s="715" t="s">
        <v>58</v>
      </c>
      <c r="D17" s="712" t="s">
        <v>17</v>
      </c>
      <c r="E17" s="717" t="s">
        <v>17</v>
      </c>
      <c r="F17" s="700" t="s">
        <v>17</v>
      </c>
      <c r="G17" s="701">
        <f>SUM(G18:G36)</f>
        <v>0</v>
      </c>
    </row>
    <row r="18" spans="1:7" ht="15.75" customHeight="1">
      <c r="A18" s="719" t="s">
        <v>597</v>
      </c>
      <c r="B18" s="698"/>
      <c r="C18" s="720" t="s">
        <v>715</v>
      </c>
      <c r="D18" s="698" t="s">
        <v>257</v>
      </c>
      <c r="E18" s="714">
        <v>707.85</v>
      </c>
      <c r="F18" s="489">
        <v>0</v>
      </c>
      <c r="G18" s="489">
        <f t="shared" ref="G18:G35" si="0">ROUND(E18*F18,2)</f>
        <v>0</v>
      </c>
    </row>
    <row r="19" spans="1:7" ht="15.75" customHeight="1">
      <c r="A19" s="719" t="s">
        <v>599</v>
      </c>
      <c r="B19" s="698"/>
      <c r="C19" s="720" t="s">
        <v>716</v>
      </c>
      <c r="D19" s="698" t="s">
        <v>257</v>
      </c>
      <c r="E19" s="714">
        <v>1759.15</v>
      </c>
      <c r="F19" s="489">
        <v>0</v>
      </c>
      <c r="G19" s="489">
        <f t="shared" si="0"/>
        <v>0</v>
      </c>
    </row>
    <row r="20" spans="1:7" ht="46.5" customHeight="1">
      <c r="A20" s="719" t="s">
        <v>601</v>
      </c>
      <c r="B20" s="698"/>
      <c r="C20" s="720" t="s">
        <v>258</v>
      </c>
      <c r="D20" s="698" t="s">
        <v>257</v>
      </c>
      <c r="E20" s="721">
        <v>615.65</v>
      </c>
      <c r="F20" s="489">
        <v>0</v>
      </c>
      <c r="G20" s="489">
        <f t="shared" si="0"/>
        <v>0</v>
      </c>
    </row>
    <row r="21" spans="1:7" ht="48" customHeight="1">
      <c r="A21" s="719" t="s">
        <v>603</v>
      </c>
      <c r="B21" s="712"/>
      <c r="C21" s="720" t="s">
        <v>259</v>
      </c>
      <c r="D21" s="722" t="s">
        <v>257</v>
      </c>
      <c r="E21" s="723">
        <v>386.6</v>
      </c>
      <c r="F21" s="489">
        <v>0</v>
      </c>
      <c r="G21" s="489">
        <f t="shared" si="0"/>
        <v>0</v>
      </c>
    </row>
    <row r="22" spans="1:7" ht="50.25" customHeight="1">
      <c r="A22" s="719" t="s">
        <v>606</v>
      </c>
      <c r="B22" s="549"/>
      <c r="C22" s="720" t="s">
        <v>260</v>
      </c>
      <c r="D22" s="722" t="s">
        <v>257</v>
      </c>
      <c r="E22" s="723">
        <v>237.05</v>
      </c>
      <c r="F22" s="489">
        <v>0</v>
      </c>
      <c r="G22" s="489">
        <f t="shared" si="0"/>
        <v>0</v>
      </c>
    </row>
    <row r="23" spans="1:7" ht="30" customHeight="1">
      <c r="A23" s="719" t="s">
        <v>608</v>
      </c>
      <c r="B23" s="712"/>
      <c r="C23" s="713" t="s">
        <v>717</v>
      </c>
      <c r="D23" s="712" t="s">
        <v>257</v>
      </c>
      <c r="E23" s="714">
        <v>1047.8</v>
      </c>
      <c r="F23" s="489">
        <v>0</v>
      </c>
      <c r="G23" s="489">
        <f t="shared" si="0"/>
        <v>0</v>
      </c>
    </row>
    <row r="24" spans="1:7" ht="30" customHeight="1">
      <c r="A24" s="719" t="s">
        <v>610</v>
      </c>
      <c r="B24" s="549"/>
      <c r="C24" s="677" t="s">
        <v>718</v>
      </c>
      <c r="D24" s="549" t="s">
        <v>257</v>
      </c>
      <c r="E24" s="550">
        <v>1805.5</v>
      </c>
      <c r="F24" s="489">
        <v>0</v>
      </c>
      <c r="G24" s="489">
        <f t="shared" si="0"/>
        <v>0</v>
      </c>
    </row>
    <row r="25" spans="1:7" ht="15" customHeight="1">
      <c r="A25" s="719" t="s">
        <v>612</v>
      </c>
      <c r="B25" s="722"/>
      <c r="C25" s="724" t="s">
        <v>719</v>
      </c>
      <c r="D25" s="722" t="s">
        <v>18</v>
      </c>
      <c r="E25" s="723">
        <v>1178.45</v>
      </c>
      <c r="F25" s="489">
        <v>0</v>
      </c>
      <c r="G25" s="489">
        <f t="shared" si="0"/>
        <v>0</v>
      </c>
    </row>
    <row r="26" spans="1:7" ht="30.75" customHeight="1">
      <c r="A26" s="719" t="s">
        <v>614</v>
      </c>
      <c r="B26" s="549"/>
      <c r="C26" s="677" t="s">
        <v>720</v>
      </c>
      <c r="D26" s="549" t="s">
        <v>18</v>
      </c>
      <c r="E26" s="550">
        <v>1670.45</v>
      </c>
      <c r="F26" s="489">
        <v>0</v>
      </c>
      <c r="G26" s="489">
        <f t="shared" si="0"/>
        <v>0</v>
      </c>
    </row>
    <row r="27" spans="1:7" ht="30.75" customHeight="1">
      <c r="A27" s="719" t="s">
        <v>615</v>
      </c>
      <c r="B27" s="698"/>
      <c r="C27" s="720" t="s">
        <v>721</v>
      </c>
      <c r="D27" s="698" t="s">
        <v>18</v>
      </c>
      <c r="E27" s="721">
        <v>110.35</v>
      </c>
      <c r="F27" s="489">
        <v>0</v>
      </c>
      <c r="G27" s="489">
        <f t="shared" si="0"/>
        <v>0</v>
      </c>
    </row>
    <row r="28" spans="1:7" ht="15" customHeight="1">
      <c r="A28" s="719" t="s">
        <v>617</v>
      </c>
      <c r="B28" s="698"/>
      <c r="C28" s="725" t="s">
        <v>722</v>
      </c>
      <c r="D28" s="705" t="s">
        <v>18</v>
      </c>
      <c r="E28" s="726">
        <v>151.55000000000001</v>
      </c>
      <c r="F28" s="489">
        <v>0</v>
      </c>
      <c r="G28" s="489">
        <f t="shared" si="0"/>
        <v>0</v>
      </c>
    </row>
    <row r="29" spans="1:7" ht="15" customHeight="1">
      <c r="A29" s="719" t="s">
        <v>710</v>
      </c>
      <c r="B29" s="698"/>
      <c r="C29" s="725" t="s">
        <v>729</v>
      </c>
      <c r="D29" s="705" t="s">
        <v>257</v>
      </c>
      <c r="E29" s="726">
        <v>20.75</v>
      </c>
      <c r="F29" s="489">
        <v>0</v>
      </c>
      <c r="G29" s="489">
        <f t="shared" si="0"/>
        <v>0</v>
      </c>
    </row>
    <row r="30" spans="1:7" ht="15" customHeight="1">
      <c r="A30" s="719" t="s">
        <v>711</v>
      </c>
      <c r="B30" s="712"/>
      <c r="C30" s="713" t="s">
        <v>723</v>
      </c>
      <c r="D30" s="727" t="s">
        <v>138</v>
      </c>
      <c r="E30" s="714">
        <v>96.62</v>
      </c>
      <c r="F30" s="489">
        <v>0</v>
      </c>
      <c r="G30" s="489">
        <f t="shared" si="0"/>
        <v>0</v>
      </c>
    </row>
    <row r="31" spans="1:7" ht="15.75" customHeight="1">
      <c r="A31" s="719" t="s">
        <v>712</v>
      </c>
      <c r="B31" s="549"/>
      <c r="C31" s="677" t="s">
        <v>724</v>
      </c>
      <c r="D31" s="549" t="s">
        <v>0</v>
      </c>
      <c r="E31" s="550">
        <v>15</v>
      </c>
      <c r="F31" s="489">
        <v>0</v>
      </c>
      <c r="G31" s="489">
        <f t="shared" si="0"/>
        <v>0</v>
      </c>
    </row>
    <row r="32" spans="1:7" ht="15.75" customHeight="1">
      <c r="A32" s="719" t="s">
        <v>713</v>
      </c>
      <c r="B32" s="698"/>
      <c r="C32" s="720" t="s">
        <v>139</v>
      </c>
      <c r="D32" s="698" t="s">
        <v>0</v>
      </c>
      <c r="E32" s="721">
        <v>12</v>
      </c>
      <c r="F32" s="489">
        <v>0</v>
      </c>
      <c r="G32" s="489">
        <f t="shared" si="0"/>
        <v>0</v>
      </c>
    </row>
    <row r="33" spans="1:233" ht="15.75" customHeight="1">
      <c r="A33" s="719" t="s">
        <v>714</v>
      </c>
      <c r="B33" s="698"/>
      <c r="C33" s="720" t="s">
        <v>261</v>
      </c>
      <c r="D33" s="698" t="s">
        <v>18</v>
      </c>
      <c r="E33" s="721">
        <v>32.75</v>
      </c>
      <c r="F33" s="489">
        <v>0</v>
      </c>
      <c r="G33" s="489">
        <f t="shared" si="0"/>
        <v>0</v>
      </c>
    </row>
    <row r="34" spans="1:233" ht="29.25" customHeight="1">
      <c r="A34" s="719" t="s">
        <v>730</v>
      </c>
      <c r="B34" s="698"/>
      <c r="C34" s="720" t="s">
        <v>262</v>
      </c>
      <c r="D34" s="698" t="s">
        <v>18</v>
      </c>
      <c r="E34" s="721">
        <v>195.05</v>
      </c>
      <c r="F34" s="728">
        <v>0</v>
      </c>
      <c r="G34" s="728">
        <f t="shared" si="0"/>
        <v>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</row>
    <row r="35" spans="1:233" ht="16.5">
      <c r="A35" s="719" t="s">
        <v>732</v>
      </c>
      <c r="B35" s="703"/>
      <c r="C35" s="729" t="s">
        <v>499</v>
      </c>
      <c r="D35" s="730" t="s">
        <v>138</v>
      </c>
      <c r="E35" s="731">
        <v>1081.6400000000001</v>
      </c>
      <c r="F35" s="728">
        <v>0</v>
      </c>
      <c r="G35" s="728">
        <f t="shared" si="0"/>
        <v>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</row>
    <row r="36" spans="1:233" ht="16.5">
      <c r="A36" s="719" t="s">
        <v>733</v>
      </c>
      <c r="B36" s="703"/>
      <c r="C36" s="729" t="s">
        <v>731</v>
      </c>
      <c r="D36" s="730" t="s">
        <v>138</v>
      </c>
      <c r="E36" s="731">
        <v>67.87</v>
      </c>
      <c r="F36" s="728">
        <v>0</v>
      </c>
      <c r="G36" s="728">
        <f t="shared" ref="G36" si="1">ROUND(E36*F36,2)</f>
        <v>0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</row>
    <row r="37" spans="1:233" ht="30">
      <c r="A37" s="732" t="s">
        <v>697</v>
      </c>
      <c r="B37" s="733" t="s">
        <v>620</v>
      </c>
      <c r="C37" s="734" t="s">
        <v>702</v>
      </c>
      <c r="D37" s="705" t="s">
        <v>17</v>
      </c>
      <c r="E37" s="735" t="s">
        <v>17</v>
      </c>
      <c r="F37" s="736" t="s">
        <v>17</v>
      </c>
      <c r="G37" s="701">
        <f>G38</f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</row>
    <row r="38" spans="1:233" ht="28.5">
      <c r="A38" s="737" t="s">
        <v>698</v>
      </c>
      <c r="B38" s="737"/>
      <c r="C38" s="704" t="s">
        <v>703</v>
      </c>
      <c r="D38" s="705" t="s">
        <v>18</v>
      </c>
      <c r="E38" s="738">
        <v>262.5</v>
      </c>
      <c r="F38" s="489">
        <v>0</v>
      </c>
      <c r="G38" s="489">
        <f t="shared" ref="G38" si="2">ROUND(E38*F38,2)</f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</row>
    <row r="39" spans="1:233" ht="30">
      <c r="A39" s="739" t="s">
        <v>237</v>
      </c>
      <c r="B39" s="740" t="s">
        <v>695</v>
      </c>
      <c r="C39" s="741" t="s">
        <v>696</v>
      </c>
      <c r="D39" s="549" t="s">
        <v>17</v>
      </c>
      <c r="E39" s="742" t="s">
        <v>17</v>
      </c>
      <c r="F39" s="743" t="s">
        <v>17</v>
      </c>
      <c r="G39" s="744">
        <f>SUM(G40:G42)</f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</row>
    <row r="40" spans="1:233" ht="14.25">
      <c r="A40" s="737" t="s">
        <v>704</v>
      </c>
      <c r="B40" s="737"/>
      <c r="C40" s="704" t="s">
        <v>699</v>
      </c>
      <c r="D40" s="705" t="s">
        <v>0</v>
      </c>
      <c r="E40" s="738">
        <v>16</v>
      </c>
      <c r="F40" s="489">
        <v>0</v>
      </c>
      <c r="G40" s="489">
        <f t="shared" ref="G40:G42" si="3">ROUND(E40*F40,2)</f>
        <v>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</row>
    <row r="41" spans="1:233" ht="14.25">
      <c r="A41" s="745" t="s">
        <v>705</v>
      </c>
      <c r="B41" s="737"/>
      <c r="C41" s="704" t="s">
        <v>700</v>
      </c>
      <c r="D41" s="705" t="s">
        <v>0</v>
      </c>
      <c r="E41" s="738">
        <v>30</v>
      </c>
      <c r="F41" s="489">
        <v>0</v>
      </c>
      <c r="G41" s="489">
        <f t="shared" si="3"/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</row>
    <row r="42" spans="1:233" ht="14.25">
      <c r="A42" s="737" t="s">
        <v>706</v>
      </c>
      <c r="B42" s="737"/>
      <c r="C42" s="704" t="s">
        <v>701</v>
      </c>
      <c r="D42" s="705" t="s">
        <v>0</v>
      </c>
      <c r="E42" s="738">
        <v>21</v>
      </c>
      <c r="F42" s="489">
        <v>0</v>
      </c>
      <c r="G42" s="489">
        <f t="shared" si="3"/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</row>
    <row r="43" spans="1:233" ht="15" customHeight="1">
      <c r="A43" s="746" t="s">
        <v>34</v>
      </c>
      <c r="B43" s="747" t="s">
        <v>105</v>
      </c>
      <c r="C43" s="748" t="s">
        <v>1</v>
      </c>
      <c r="D43" s="749" t="s">
        <v>17</v>
      </c>
      <c r="E43" s="710" t="s">
        <v>17</v>
      </c>
      <c r="F43" s="750"/>
      <c r="G43" s="751">
        <f>SUM(G44,G46)</f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</row>
    <row r="44" spans="1:233" ht="30.75" customHeight="1">
      <c r="A44" s="707" t="s">
        <v>231</v>
      </c>
      <c r="B44" s="752" t="s">
        <v>106</v>
      </c>
      <c r="C44" s="697" t="s">
        <v>107</v>
      </c>
      <c r="D44" s="698" t="s">
        <v>17</v>
      </c>
      <c r="E44" s="699" t="s">
        <v>17</v>
      </c>
      <c r="F44" s="753"/>
      <c r="G44" s="701">
        <f>SUM(G45)</f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</row>
    <row r="45" spans="1:233" ht="15" customHeight="1">
      <c r="A45" s="705" t="s">
        <v>624</v>
      </c>
      <c r="B45" s="705"/>
      <c r="C45" s="704" t="s">
        <v>141</v>
      </c>
      <c r="D45" s="705" t="s">
        <v>138</v>
      </c>
      <c r="E45" s="706">
        <v>1439.9</v>
      </c>
      <c r="F45" s="489">
        <v>0</v>
      </c>
      <c r="G45" s="489">
        <f>ROUND(E45*F45,2)</f>
        <v>0</v>
      </c>
    </row>
    <row r="46" spans="1:233" ht="31.5" customHeight="1">
      <c r="A46" s="739" t="s">
        <v>232</v>
      </c>
      <c r="B46" s="754" t="s">
        <v>108</v>
      </c>
      <c r="C46" s="741" t="s">
        <v>27</v>
      </c>
      <c r="D46" s="549" t="s">
        <v>17</v>
      </c>
      <c r="E46" s="742" t="s">
        <v>17</v>
      </c>
      <c r="F46" s="700" t="s">
        <v>17</v>
      </c>
      <c r="G46" s="701">
        <f>SUM(G47)</f>
        <v>0</v>
      </c>
    </row>
    <row r="47" spans="1:233" ht="15" customHeight="1">
      <c r="A47" s="705" t="s">
        <v>625</v>
      </c>
      <c r="B47" s="705"/>
      <c r="C47" s="704" t="s">
        <v>263</v>
      </c>
      <c r="D47" s="705" t="s">
        <v>138</v>
      </c>
      <c r="E47" s="706">
        <v>121.48</v>
      </c>
      <c r="F47" s="489">
        <v>0</v>
      </c>
      <c r="G47" s="489">
        <f>ROUND(E47*F47,2)</f>
        <v>0</v>
      </c>
    </row>
    <row r="48" spans="1:233" ht="15" customHeight="1">
      <c r="A48" s="755" t="s">
        <v>8</v>
      </c>
      <c r="B48" s="756" t="s">
        <v>109</v>
      </c>
      <c r="C48" s="757" t="s">
        <v>11</v>
      </c>
      <c r="D48" s="758" t="s">
        <v>17</v>
      </c>
      <c r="E48" s="759" t="s">
        <v>17</v>
      </c>
      <c r="F48" s="694" t="s">
        <v>17</v>
      </c>
      <c r="G48" s="695">
        <f>G49+G51+G55+G69+G88+G92+G94</f>
        <v>0</v>
      </c>
    </row>
    <row r="49" spans="1:7" ht="48" customHeight="1">
      <c r="A49" s="707" t="s">
        <v>234</v>
      </c>
      <c r="B49" s="752" t="s">
        <v>110</v>
      </c>
      <c r="C49" s="697" t="s">
        <v>111</v>
      </c>
      <c r="D49" s="712" t="s">
        <v>17</v>
      </c>
      <c r="E49" s="699" t="s">
        <v>17</v>
      </c>
      <c r="F49" s="700" t="s">
        <v>17</v>
      </c>
      <c r="G49" s="701">
        <f>SUM(G50)</f>
        <v>0</v>
      </c>
    </row>
    <row r="50" spans="1:7" ht="15" customHeight="1">
      <c r="A50" s="760" t="s">
        <v>265</v>
      </c>
      <c r="B50" s="712"/>
      <c r="C50" s="713" t="s">
        <v>142</v>
      </c>
      <c r="D50" s="722" t="s">
        <v>257</v>
      </c>
      <c r="E50" s="723">
        <v>4735.1499999999996</v>
      </c>
      <c r="F50" s="489">
        <v>0</v>
      </c>
      <c r="G50" s="489">
        <f>ROUND(E50*F50,2)</f>
        <v>0</v>
      </c>
    </row>
    <row r="51" spans="1:7" ht="45" customHeight="1">
      <c r="A51" s="746" t="s">
        <v>264</v>
      </c>
      <c r="B51" s="740" t="s">
        <v>112</v>
      </c>
      <c r="C51" s="741" t="s">
        <v>113</v>
      </c>
      <c r="D51" s="709" t="s">
        <v>17</v>
      </c>
      <c r="E51" s="710" t="s">
        <v>17</v>
      </c>
      <c r="F51" s="700" t="s">
        <v>17</v>
      </c>
      <c r="G51" s="701">
        <f>SUM(G52:G54)</f>
        <v>0</v>
      </c>
    </row>
    <row r="52" spans="1:7" ht="16.5" customHeight="1">
      <c r="A52" s="711" t="s">
        <v>266</v>
      </c>
      <c r="B52" s="698"/>
      <c r="C52" s="720" t="s">
        <v>59</v>
      </c>
      <c r="D52" s="712" t="s">
        <v>257</v>
      </c>
      <c r="E52" s="721">
        <v>1838.75</v>
      </c>
      <c r="F52" s="489">
        <v>0</v>
      </c>
      <c r="G52" s="489">
        <f>ROUND(E52*F52,2)</f>
        <v>0</v>
      </c>
    </row>
    <row r="53" spans="1:7" ht="15.75" customHeight="1">
      <c r="A53" s="711" t="s">
        <v>267</v>
      </c>
      <c r="B53" s="712"/>
      <c r="C53" s="713" t="s">
        <v>60</v>
      </c>
      <c r="D53" s="712" t="s">
        <v>257</v>
      </c>
      <c r="E53" s="714">
        <v>13231.5</v>
      </c>
      <c r="F53" s="489">
        <v>0</v>
      </c>
      <c r="G53" s="489">
        <f>ROUND(E53*F53,2)</f>
        <v>0</v>
      </c>
    </row>
    <row r="54" spans="1:7" ht="15" customHeight="1">
      <c r="A54" s="711" t="s">
        <v>268</v>
      </c>
      <c r="B54" s="712"/>
      <c r="C54" s="713" t="s">
        <v>61</v>
      </c>
      <c r="D54" s="712" t="s">
        <v>257</v>
      </c>
      <c r="E54" s="714">
        <v>15070.25</v>
      </c>
      <c r="F54" s="489">
        <v>0</v>
      </c>
      <c r="G54" s="489">
        <f>ROUND(E54*F54,2)</f>
        <v>0</v>
      </c>
    </row>
    <row r="55" spans="1:7" ht="48.75" customHeight="1">
      <c r="A55" s="707" t="s">
        <v>269</v>
      </c>
      <c r="B55" s="761" t="s">
        <v>114</v>
      </c>
      <c r="C55" s="697" t="s">
        <v>115</v>
      </c>
      <c r="D55" s="698" t="s">
        <v>17</v>
      </c>
      <c r="E55" s="699" t="s">
        <v>17</v>
      </c>
      <c r="F55" s="700" t="s">
        <v>17</v>
      </c>
      <c r="G55" s="762">
        <f>SUM(G56:G65)</f>
        <v>0</v>
      </c>
    </row>
    <row r="56" spans="1:7" ht="17.25" customHeight="1">
      <c r="A56" s="763" t="s">
        <v>270</v>
      </c>
      <c r="B56" s="763"/>
      <c r="C56" s="764" t="s">
        <v>813</v>
      </c>
      <c r="D56" s="763" t="s">
        <v>257</v>
      </c>
      <c r="E56" s="765">
        <v>1806.7</v>
      </c>
      <c r="F56" s="728">
        <v>0</v>
      </c>
      <c r="G56" s="728">
        <f>ROUND(E56*F56,2)</f>
        <v>0</v>
      </c>
    </row>
    <row r="57" spans="1:7" ht="17.25" customHeight="1">
      <c r="A57" s="766"/>
      <c r="B57" s="766"/>
      <c r="C57" s="767" t="s">
        <v>806</v>
      </c>
      <c r="D57" s="766"/>
      <c r="E57" s="768"/>
      <c r="F57" s="769"/>
      <c r="G57" s="769"/>
    </row>
    <row r="58" spans="1:7" ht="17.25" customHeight="1">
      <c r="A58" s="766"/>
      <c r="B58" s="766"/>
      <c r="C58" s="767" t="s">
        <v>805</v>
      </c>
      <c r="D58" s="766"/>
      <c r="E58" s="768"/>
      <c r="F58" s="769"/>
      <c r="G58" s="769"/>
    </row>
    <row r="59" spans="1:7" ht="17.25" customHeight="1">
      <c r="A59" s="770"/>
      <c r="B59" s="770"/>
      <c r="C59" s="771" t="s">
        <v>807</v>
      </c>
      <c r="D59" s="770"/>
      <c r="E59" s="772"/>
      <c r="F59" s="551"/>
      <c r="G59" s="551"/>
    </row>
    <row r="60" spans="1:7" ht="17.25" customHeight="1">
      <c r="A60" s="766" t="s">
        <v>271</v>
      </c>
      <c r="B60" s="766"/>
      <c r="C60" s="767" t="s">
        <v>814</v>
      </c>
      <c r="D60" s="766" t="s">
        <v>257</v>
      </c>
      <c r="E60" s="768">
        <v>1197.8900000000001</v>
      </c>
      <c r="F60" s="769">
        <v>0</v>
      </c>
      <c r="G60" s="769">
        <f>ROUND(E60*F60,2)</f>
        <v>0</v>
      </c>
    </row>
    <row r="61" spans="1:7" ht="17.25" customHeight="1">
      <c r="A61" s="766"/>
      <c r="B61" s="766"/>
      <c r="C61" s="767" t="s">
        <v>802</v>
      </c>
      <c r="D61" s="766"/>
      <c r="E61" s="768"/>
      <c r="F61" s="769"/>
      <c r="G61" s="769"/>
    </row>
    <row r="62" spans="1:7" ht="17.25" customHeight="1">
      <c r="A62" s="766"/>
      <c r="B62" s="766"/>
      <c r="C62" s="767" t="s">
        <v>793</v>
      </c>
      <c r="D62" s="766"/>
      <c r="E62" s="768"/>
      <c r="F62" s="769"/>
      <c r="G62" s="769"/>
    </row>
    <row r="63" spans="1:7" ht="17.25" customHeight="1">
      <c r="A63" s="766"/>
      <c r="B63" s="766"/>
      <c r="C63" s="767" t="s">
        <v>792</v>
      </c>
      <c r="D63" s="766"/>
      <c r="E63" s="768"/>
      <c r="F63" s="769"/>
      <c r="G63" s="769"/>
    </row>
    <row r="64" spans="1:7" ht="17.25" customHeight="1">
      <c r="A64" s="770"/>
      <c r="B64" s="770"/>
      <c r="C64" s="771" t="s">
        <v>803</v>
      </c>
      <c r="D64" s="770"/>
      <c r="E64" s="772"/>
      <c r="F64" s="551"/>
      <c r="G64" s="551"/>
    </row>
    <row r="65" spans="1:7" ht="17.25" customHeight="1">
      <c r="A65" s="766" t="s">
        <v>272</v>
      </c>
      <c r="B65" s="766"/>
      <c r="C65" s="767" t="s">
        <v>815</v>
      </c>
      <c r="D65" s="766" t="s">
        <v>257</v>
      </c>
      <c r="E65" s="768">
        <v>1560.52</v>
      </c>
      <c r="F65" s="769">
        <v>0</v>
      </c>
      <c r="G65" s="769">
        <f>ROUND(E65*F65,2)</f>
        <v>0</v>
      </c>
    </row>
    <row r="66" spans="1:7" ht="15.75" customHeight="1">
      <c r="A66" s="766"/>
      <c r="B66" s="766"/>
      <c r="C66" s="767" t="s">
        <v>790</v>
      </c>
      <c r="D66" s="766"/>
      <c r="E66" s="768"/>
      <c r="F66" s="769"/>
      <c r="G66" s="769"/>
    </row>
    <row r="67" spans="1:7" ht="15.75" customHeight="1">
      <c r="A67" s="766"/>
      <c r="B67" s="766"/>
      <c r="C67" s="767" t="s">
        <v>800</v>
      </c>
      <c r="D67" s="766"/>
      <c r="E67" s="768"/>
      <c r="F67" s="769"/>
      <c r="G67" s="769"/>
    </row>
    <row r="68" spans="1:7" ht="15.75" customHeight="1">
      <c r="A68" s="770"/>
      <c r="B68" s="770"/>
      <c r="C68" s="771" t="s">
        <v>801</v>
      </c>
      <c r="D68" s="770"/>
      <c r="E68" s="772"/>
      <c r="F68" s="551"/>
      <c r="G68" s="551"/>
    </row>
    <row r="69" spans="1:7" ht="45.75" customHeight="1">
      <c r="A69" s="739" t="s">
        <v>273</v>
      </c>
      <c r="B69" s="740" t="s">
        <v>116</v>
      </c>
      <c r="C69" s="741" t="s">
        <v>117</v>
      </c>
      <c r="D69" s="549" t="s">
        <v>17</v>
      </c>
      <c r="E69" s="742" t="s">
        <v>17</v>
      </c>
      <c r="F69" s="743" t="s">
        <v>17</v>
      </c>
      <c r="G69" s="744">
        <f>SUM(G70:G87)</f>
        <v>0</v>
      </c>
    </row>
    <row r="70" spans="1:7" ht="15.75" customHeight="1">
      <c r="A70" s="763" t="s">
        <v>274</v>
      </c>
      <c r="B70" s="763"/>
      <c r="C70" s="764" t="s">
        <v>816</v>
      </c>
      <c r="D70" s="763" t="s">
        <v>257</v>
      </c>
      <c r="E70" s="765">
        <v>2156.64</v>
      </c>
      <c r="F70" s="728">
        <v>0</v>
      </c>
      <c r="G70" s="728">
        <f t="shared" ref="G70:G87" si="4">ROUND(E70*F70,2)</f>
        <v>0</v>
      </c>
    </row>
    <row r="71" spans="1:7" ht="15.75" customHeight="1">
      <c r="A71" s="766"/>
      <c r="B71" s="766"/>
      <c r="C71" s="767" t="s">
        <v>788</v>
      </c>
      <c r="D71" s="766"/>
      <c r="E71" s="768"/>
      <c r="F71" s="769"/>
      <c r="G71" s="769"/>
    </row>
    <row r="72" spans="1:7" ht="15.75" customHeight="1">
      <c r="A72" s="766"/>
      <c r="B72" s="766"/>
      <c r="C72" s="767" t="s">
        <v>786</v>
      </c>
      <c r="D72" s="766"/>
      <c r="E72" s="768"/>
      <c r="F72" s="769"/>
      <c r="G72" s="769"/>
    </row>
    <row r="73" spans="1:7" ht="15.75" customHeight="1">
      <c r="A73" s="766"/>
      <c r="B73" s="766"/>
      <c r="C73" s="767" t="s">
        <v>789</v>
      </c>
      <c r="D73" s="766"/>
      <c r="E73" s="768"/>
      <c r="F73" s="769"/>
      <c r="G73" s="769"/>
    </row>
    <row r="74" spans="1:7" ht="15.75" customHeight="1">
      <c r="A74" s="766"/>
      <c r="B74" s="766"/>
      <c r="C74" s="767" t="s">
        <v>790</v>
      </c>
      <c r="D74" s="766"/>
      <c r="E74" s="768"/>
      <c r="F74" s="769"/>
      <c r="G74" s="769"/>
    </row>
    <row r="75" spans="1:7" ht="15.75" customHeight="1">
      <c r="A75" s="770"/>
      <c r="B75" s="770"/>
      <c r="C75" s="771" t="s">
        <v>791</v>
      </c>
      <c r="D75" s="770"/>
      <c r="E75" s="772"/>
      <c r="F75" s="769"/>
      <c r="G75" s="769"/>
    </row>
    <row r="76" spans="1:7" ht="15" customHeight="1">
      <c r="A76" s="676" t="s">
        <v>275</v>
      </c>
      <c r="B76" s="549"/>
      <c r="C76" s="677" t="s">
        <v>817</v>
      </c>
      <c r="D76" s="549" t="s">
        <v>257</v>
      </c>
      <c r="E76" s="773">
        <v>1136.99</v>
      </c>
      <c r="F76" s="728">
        <v>0</v>
      </c>
      <c r="G76" s="728">
        <f t="shared" si="4"/>
        <v>0</v>
      </c>
    </row>
    <row r="77" spans="1:7" ht="15" customHeight="1">
      <c r="A77" s="676"/>
      <c r="B77" s="549"/>
      <c r="C77" s="677" t="s">
        <v>792</v>
      </c>
      <c r="D77" s="549"/>
      <c r="E77" s="773"/>
      <c r="F77" s="769"/>
      <c r="G77" s="769"/>
    </row>
    <row r="78" spans="1:7" ht="15" customHeight="1">
      <c r="A78" s="676"/>
      <c r="B78" s="549"/>
      <c r="C78" s="677" t="s">
        <v>793</v>
      </c>
      <c r="D78" s="549"/>
      <c r="E78" s="773"/>
      <c r="F78" s="769"/>
      <c r="G78" s="769"/>
    </row>
    <row r="79" spans="1:7" ht="15" customHeight="1">
      <c r="A79" s="676"/>
      <c r="B79" s="549"/>
      <c r="C79" s="677" t="s">
        <v>798</v>
      </c>
      <c r="D79" s="549"/>
      <c r="E79" s="773"/>
      <c r="F79" s="769"/>
      <c r="G79" s="769"/>
    </row>
    <row r="80" spans="1:7" ht="15" customHeight="1">
      <c r="A80" s="676"/>
      <c r="B80" s="549"/>
      <c r="C80" s="677" t="s">
        <v>799</v>
      </c>
      <c r="D80" s="549"/>
      <c r="E80" s="773"/>
      <c r="F80" s="769"/>
      <c r="G80" s="769"/>
    </row>
    <row r="81" spans="1:9" ht="15" customHeight="1">
      <c r="A81" s="763" t="s">
        <v>276</v>
      </c>
      <c r="B81" s="763"/>
      <c r="C81" s="764" t="s">
        <v>818</v>
      </c>
      <c r="D81" s="763" t="s">
        <v>257</v>
      </c>
      <c r="E81" s="765">
        <v>1779.8</v>
      </c>
      <c r="F81" s="728">
        <v>0</v>
      </c>
      <c r="G81" s="728">
        <f t="shared" si="4"/>
        <v>0</v>
      </c>
    </row>
    <row r="82" spans="1:9" ht="15" customHeight="1">
      <c r="A82" s="770"/>
      <c r="B82" s="770"/>
      <c r="C82" s="771" t="s">
        <v>808</v>
      </c>
      <c r="D82" s="770"/>
      <c r="E82" s="772"/>
      <c r="F82" s="551"/>
      <c r="G82" s="551"/>
    </row>
    <row r="83" spans="1:9" ht="15" customHeight="1">
      <c r="A83" s="766" t="s">
        <v>277</v>
      </c>
      <c r="B83" s="766"/>
      <c r="C83" s="767" t="s">
        <v>819</v>
      </c>
      <c r="D83" s="766" t="s">
        <v>257</v>
      </c>
      <c r="E83" s="768">
        <v>232.5</v>
      </c>
      <c r="F83" s="769">
        <v>0</v>
      </c>
      <c r="G83" s="769">
        <f t="shared" si="4"/>
        <v>0</v>
      </c>
    </row>
    <row r="84" spans="1:9" ht="15" customHeight="1">
      <c r="A84" s="766"/>
      <c r="B84" s="766"/>
      <c r="C84" s="767" t="s">
        <v>795</v>
      </c>
      <c r="D84" s="766"/>
      <c r="E84" s="768"/>
      <c r="F84" s="769"/>
      <c r="G84" s="769"/>
    </row>
    <row r="85" spans="1:9" ht="15" customHeight="1">
      <c r="A85" s="766"/>
      <c r="B85" s="766"/>
      <c r="C85" s="767" t="s">
        <v>796</v>
      </c>
      <c r="D85" s="766"/>
      <c r="E85" s="768"/>
      <c r="F85" s="769"/>
      <c r="G85" s="769"/>
    </row>
    <row r="86" spans="1:9" ht="15" customHeight="1">
      <c r="A86" s="770"/>
      <c r="B86" s="770"/>
      <c r="C86" s="771" t="s">
        <v>797</v>
      </c>
      <c r="D86" s="770"/>
      <c r="E86" s="772"/>
      <c r="F86" s="551"/>
      <c r="G86" s="551"/>
    </row>
    <row r="87" spans="1:9" ht="15.75" customHeight="1">
      <c r="A87" s="676" t="s">
        <v>278</v>
      </c>
      <c r="B87" s="549"/>
      <c r="C87" s="677" t="s">
        <v>820</v>
      </c>
      <c r="D87" s="549" t="s">
        <v>257</v>
      </c>
      <c r="E87" s="550">
        <v>1779.8</v>
      </c>
      <c r="F87" s="551">
        <v>0</v>
      </c>
      <c r="G87" s="551">
        <f t="shared" si="4"/>
        <v>0</v>
      </c>
      <c r="H87" s="501"/>
      <c r="I87" s="501"/>
    </row>
    <row r="88" spans="1:9" ht="49.5" customHeight="1">
      <c r="A88" s="689" t="s">
        <v>279</v>
      </c>
      <c r="B88" s="696" t="s">
        <v>118</v>
      </c>
      <c r="C88" s="715" t="s">
        <v>119</v>
      </c>
      <c r="D88" s="712" t="s">
        <v>17</v>
      </c>
      <c r="E88" s="717" t="s">
        <v>17</v>
      </c>
      <c r="F88" s="700" t="s">
        <v>17</v>
      </c>
      <c r="G88" s="701">
        <f>SUM(G89:G91)</f>
        <v>0</v>
      </c>
    </row>
    <row r="89" spans="1:9" ht="15" customHeight="1">
      <c r="A89" s="719" t="s">
        <v>280</v>
      </c>
      <c r="B89" s="698"/>
      <c r="C89" s="720" t="s">
        <v>811</v>
      </c>
      <c r="D89" s="698" t="s">
        <v>257</v>
      </c>
      <c r="E89" s="721">
        <v>129.69999999999999</v>
      </c>
      <c r="F89" s="489">
        <v>0</v>
      </c>
      <c r="G89" s="489">
        <f>ROUND(E89*F89,2)</f>
        <v>0</v>
      </c>
    </row>
    <row r="90" spans="1:9" ht="15" customHeight="1">
      <c r="A90" s="719" t="s">
        <v>281</v>
      </c>
      <c r="B90" s="698"/>
      <c r="C90" s="720" t="s">
        <v>734</v>
      </c>
      <c r="D90" s="698" t="s">
        <v>283</v>
      </c>
      <c r="E90" s="721">
        <v>3.64</v>
      </c>
      <c r="F90" s="489">
        <v>0</v>
      </c>
      <c r="G90" s="489">
        <f>ROUND(E90*F90,2)</f>
        <v>0</v>
      </c>
    </row>
    <row r="91" spans="1:9" ht="15.75" customHeight="1">
      <c r="A91" s="719" t="s">
        <v>282</v>
      </c>
      <c r="B91" s="698"/>
      <c r="C91" s="720" t="s">
        <v>735</v>
      </c>
      <c r="D91" s="698" t="s">
        <v>283</v>
      </c>
      <c r="E91" s="721">
        <v>23.05</v>
      </c>
      <c r="F91" s="489">
        <v>0</v>
      </c>
      <c r="G91" s="489">
        <f>ROUND(E91*F91,2)</f>
        <v>0</v>
      </c>
    </row>
    <row r="92" spans="1:9" ht="47.25" customHeight="1">
      <c r="A92" s="707" t="s">
        <v>284</v>
      </c>
      <c r="B92" s="761" t="s">
        <v>120</v>
      </c>
      <c r="C92" s="697" t="s">
        <v>121</v>
      </c>
      <c r="D92" s="698" t="s">
        <v>17</v>
      </c>
      <c r="E92" s="699" t="s">
        <v>17</v>
      </c>
      <c r="F92" s="700" t="s">
        <v>17</v>
      </c>
      <c r="G92" s="701">
        <f>SUM(G93)</f>
        <v>0</v>
      </c>
    </row>
    <row r="93" spans="1:9" ht="15" customHeight="1">
      <c r="A93" s="760" t="s">
        <v>285</v>
      </c>
      <c r="B93" s="722"/>
      <c r="C93" s="724" t="s">
        <v>143</v>
      </c>
      <c r="D93" s="722" t="s">
        <v>257</v>
      </c>
      <c r="E93" s="723">
        <v>1676.9</v>
      </c>
      <c r="F93" s="489">
        <v>0</v>
      </c>
      <c r="G93" s="489">
        <f>ROUND(E93*F93,2)</f>
        <v>0</v>
      </c>
    </row>
    <row r="94" spans="1:9" ht="45.75" customHeight="1">
      <c r="A94" s="746" t="s">
        <v>286</v>
      </c>
      <c r="B94" s="774" t="s">
        <v>122</v>
      </c>
      <c r="C94" s="708" t="s">
        <v>144</v>
      </c>
      <c r="D94" s="549" t="s">
        <v>17</v>
      </c>
      <c r="E94" s="742" t="s">
        <v>17</v>
      </c>
      <c r="F94" s="700" t="s">
        <v>17</v>
      </c>
      <c r="G94" s="701">
        <f>SUM(G95)</f>
        <v>0</v>
      </c>
    </row>
    <row r="95" spans="1:9" ht="15.75" customHeight="1">
      <c r="A95" s="719" t="s">
        <v>287</v>
      </c>
      <c r="B95" s="761"/>
      <c r="C95" s="725" t="s">
        <v>145</v>
      </c>
      <c r="D95" s="705" t="s">
        <v>84</v>
      </c>
      <c r="E95" s="706">
        <v>907.24</v>
      </c>
      <c r="F95" s="489">
        <v>0</v>
      </c>
      <c r="G95" s="489">
        <f>ROUND(E95*F95,2)</f>
        <v>0</v>
      </c>
    </row>
    <row r="96" spans="1:9" ht="15" customHeight="1">
      <c r="A96" s="707" t="s">
        <v>28</v>
      </c>
      <c r="B96" s="775" t="s">
        <v>123</v>
      </c>
      <c r="C96" s="776" t="s">
        <v>12</v>
      </c>
      <c r="D96" s="749" t="s">
        <v>17</v>
      </c>
      <c r="E96" s="710" t="s">
        <v>17</v>
      </c>
      <c r="F96" s="694" t="s">
        <v>17</v>
      </c>
      <c r="G96" s="695">
        <f>G97+G99+G103+G105+G117</f>
        <v>0</v>
      </c>
    </row>
    <row r="97" spans="1:9" ht="43.5" customHeight="1">
      <c r="A97" s="732" t="s">
        <v>290</v>
      </c>
      <c r="B97" s="733" t="s">
        <v>500</v>
      </c>
      <c r="C97" s="734" t="s">
        <v>146</v>
      </c>
      <c r="D97" s="777" t="s">
        <v>17</v>
      </c>
      <c r="E97" s="742" t="s">
        <v>17</v>
      </c>
      <c r="F97" s="700" t="s">
        <v>17</v>
      </c>
      <c r="G97" s="701">
        <f>G98</f>
        <v>0</v>
      </c>
    </row>
    <row r="98" spans="1:9" ht="25.5" customHeight="1">
      <c r="A98" s="705" t="s">
        <v>291</v>
      </c>
      <c r="B98" s="778"/>
      <c r="C98" s="779" t="s">
        <v>302</v>
      </c>
      <c r="D98" s="780" t="s">
        <v>257</v>
      </c>
      <c r="E98" s="723">
        <v>139.69999999999999</v>
      </c>
      <c r="F98" s="489">
        <v>0</v>
      </c>
      <c r="G98" s="489">
        <f>ROUND(E98*F98,2)</f>
        <v>0</v>
      </c>
    </row>
    <row r="99" spans="1:9" ht="45">
      <c r="A99" s="781" t="s">
        <v>292</v>
      </c>
      <c r="B99" s="733" t="s">
        <v>124</v>
      </c>
      <c r="C99" s="782" t="s">
        <v>125</v>
      </c>
      <c r="D99" s="777" t="s">
        <v>17</v>
      </c>
      <c r="E99" s="742" t="s">
        <v>17</v>
      </c>
      <c r="F99" s="700" t="s">
        <v>17</v>
      </c>
      <c r="G99" s="701">
        <f>G100+G101+G102</f>
        <v>0</v>
      </c>
    </row>
    <row r="100" spans="1:9" ht="16.5">
      <c r="A100" s="705" t="s">
        <v>293</v>
      </c>
      <c r="B100" s="705"/>
      <c r="C100" s="783" t="s">
        <v>288</v>
      </c>
      <c r="D100" s="705" t="s">
        <v>257</v>
      </c>
      <c r="E100" s="738">
        <v>7063.4</v>
      </c>
      <c r="F100" s="489">
        <v>0</v>
      </c>
      <c r="G100" s="489">
        <f>ROUND(E100*F100,2)</f>
        <v>0</v>
      </c>
    </row>
    <row r="101" spans="1:9" ht="16.5">
      <c r="A101" s="705" t="s">
        <v>303</v>
      </c>
      <c r="B101" s="705"/>
      <c r="C101" s="783" t="s">
        <v>147</v>
      </c>
      <c r="D101" s="705" t="s">
        <v>257</v>
      </c>
      <c r="E101" s="738">
        <v>668.45</v>
      </c>
      <c r="F101" s="489">
        <v>0</v>
      </c>
      <c r="G101" s="489">
        <f>ROUND(E101*F101,2)</f>
        <v>0</v>
      </c>
    </row>
    <row r="102" spans="1:9" ht="16.5">
      <c r="A102" s="784" t="s">
        <v>304</v>
      </c>
      <c r="B102" s="785"/>
      <c r="C102" s="786" t="s">
        <v>289</v>
      </c>
      <c r="D102" s="705" t="s">
        <v>257</v>
      </c>
      <c r="E102" s="738">
        <v>1676.9</v>
      </c>
      <c r="F102" s="489">
        <v>0</v>
      </c>
      <c r="G102" s="489">
        <f>ROUND(E102*F102,2)</f>
        <v>0</v>
      </c>
    </row>
    <row r="103" spans="1:9" ht="45">
      <c r="A103" s="787" t="s">
        <v>296</v>
      </c>
      <c r="B103" s="785" t="s">
        <v>126</v>
      </c>
      <c r="C103" s="788" t="s">
        <v>127</v>
      </c>
      <c r="D103" s="709" t="s">
        <v>17</v>
      </c>
      <c r="E103" s="710" t="s">
        <v>17</v>
      </c>
      <c r="F103" s="700" t="s">
        <v>17</v>
      </c>
      <c r="G103" s="701">
        <f>G104</f>
        <v>0</v>
      </c>
    </row>
    <row r="104" spans="1:9" ht="28.5">
      <c r="A104" s="711" t="s">
        <v>297</v>
      </c>
      <c r="B104" s="789"/>
      <c r="C104" s="790" t="s">
        <v>301</v>
      </c>
      <c r="D104" s="705" t="s">
        <v>257</v>
      </c>
      <c r="E104" s="738">
        <v>5386.5</v>
      </c>
      <c r="F104" s="489">
        <v>0</v>
      </c>
      <c r="G104" s="489">
        <f>ROUND(E104*F104,2)</f>
        <v>0</v>
      </c>
    </row>
    <row r="105" spans="1:9" ht="45">
      <c r="A105" s="791" t="s">
        <v>299</v>
      </c>
      <c r="B105" s="792" t="s">
        <v>305</v>
      </c>
      <c r="C105" s="697" t="s">
        <v>148</v>
      </c>
      <c r="D105" s="698" t="s">
        <v>17</v>
      </c>
      <c r="E105" s="699" t="s">
        <v>17</v>
      </c>
      <c r="F105" s="700" t="s">
        <v>17</v>
      </c>
      <c r="G105" s="762">
        <f>SUM(G106:G116)</f>
        <v>0</v>
      </c>
      <c r="I105" s="501"/>
    </row>
    <row r="106" spans="1:9" ht="15" customHeight="1">
      <c r="A106" s="763" t="s">
        <v>300</v>
      </c>
      <c r="B106" s="763"/>
      <c r="C106" s="764" t="s">
        <v>294</v>
      </c>
      <c r="D106" s="763" t="s">
        <v>257</v>
      </c>
      <c r="E106" s="765">
        <v>1668.03</v>
      </c>
      <c r="F106" s="728">
        <v>0</v>
      </c>
      <c r="G106" s="728">
        <f>ROUND(E106*F106,2)</f>
        <v>0</v>
      </c>
    </row>
    <row r="107" spans="1:9" ht="15" customHeight="1">
      <c r="A107" s="766"/>
      <c r="B107" s="766"/>
      <c r="C107" s="767" t="s">
        <v>787</v>
      </c>
      <c r="D107" s="766"/>
      <c r="E107" s="768"/>
      <c r="F107" s="769"/>
      <c r="G107" s="769"/>
    </row>
    <row r="108" spans="1:9" ht="15" customHeight="1">
      <c r="A108" s="766"/>
      <c r="B108" s="766"/>
      <c r="C108" s="767" t="s">
        <v>804</v>
      </c>
      <c r="D108" s="766"/>
      <c r="E108" s="768"/>
      <c r="F108" s="769"/>
      <c r="G108" s="769"/>
    </row>
    <row r="109" spans="1:9" ht="15" customHeight="1">
      <c r="A109" s="770"/>
      <c r="B109" s="770"/>
      <c r="C109" s="771" t="s">
        <v>794</v>
      </c>
      <c r="D109" s="770"/>
      <c r="E109" s="772"/>
      <c r="F109" s="551"/>
      <c r="G109" s="551"/>
    </row>
    <row r="110" spans="1:9" ht="15.75" customHeight="1">
      <c r="A110" s="766" t="s">
        <v>306</v>
      </c>
      <c r="B110" s="766"/>
      <c r="C110" s="767" t="s">
        <v>781</v>
      </c>
      <c r="D110" s="766" t="s">
        <v>257</v>
      </c>
      <c r="E110" s="768">
        <v>199.5</v>
      </c>
      <c r="F110" s="769">
        <v>0</v>
      </c>
      <c r="G110" s="769">
        <f>ROUND(E110*F110,2)</f>
        <v>0</v>
      </c>
    </row>
    <row r="111" spans="1:9" ht="15.75" customHeight="1">
      <c r="A111" s="766"/>
      <c r="B111" s="766"/>
      <c r="C111" s="767" t="s">
        <v>782</v>
      </c>
      <c r="D111" s="766"/>
      <c r="E111" s="768"/>
      <c r="F111" s="769"/>
      <c r="G111" s="769"/>
    </row>
    <row r="112" spans="1:9" ht="15" customHeight="1">
      <c r="A112" s="763" t="s">
        <v>307</v>
      </c>
      <c r="B112" s="763"/>
      <c r="C112" s="764" t="s">
        <v>295</v>
      </c>
      <c r="D112" s="763" t="s">
        <v>257</v>
      </c>
      <c r="E112" s="765">
        <v>329.94</v>
      </c>
      <c r="F112" s="728">
        <v>0</v>
      </c>
      <c r="G112" s="728">
        <f>ROUND(E112*F112,2)</f>
        <v>0</v>
      </c>
    </row>
    <row r="113" spans="1:233" ht="15" customHeight="1">
      <c r="A113" s="770"/>
      <c r="B113" s="770"/>
      <c r="C113" s="771" t="s">
        <v>783</v>
      </c>
      <c r="D113" s="770"/>
      <c r="E113" s="772"/>
      <c r="F113" s="551"/>
      <c r="G113" s="551"/>
    </row>
    <row r="114" spans="1:233" ht="14.25" customHeight="1">
      <c r="A114" s="705" t="s">
        <v>308</v>
      </c>
      <c r="B114" s="778"/>
      <c r="C114" s="704" t="s">
        <v>812</v>
      </c>
      <c r="D114" s="705" t="s">
        <v>257</v>
      </c>
      <c r="E114" s="738">
        <v>9.65</v>
      </c>
      <c r="F114" s="489">
        <v>0</v>
      </c>
      <c r="G114" s="489">
        <f>ROUND(E114*F114,2)</f>
        <v>0</v>
      </c>
    </row>
    <row r="115" spans="1:233" ht="14.25" customHeight="1">
      <c r="A115" s="763" t="s">
        <v>309</v>
      </c>
      <c r="B115" s="763"/>
      <c r="C115" s="764" t="s">
        <v>784</v>
      </c>
      <c r="D115" s="763" t="s">
        <v>257</v>
      </c>
      <c r="E115" s="765">
        <v>460.41</v>
      </c>
      <c r="F115" s="728">
        <v>0</v>
      </c>
      <c r="G115" s="728">
        <f>ROUND(E115*F115,2)</f>
        <v>0</v>
      </c>
    </row>
    <row r="116" spans="1:233" ht="14.25" customHeight="1">
      <c r="A116" s="770"/>
      <c r="B116" s="793"/>
      <c r="C116" s="771" t="s">
        <v>785</v>
      </c>
      <c r="D116" s="770"/>
      <c r="E116" s="772"/>
      <c r="F116" s="551"/>
      <c r="G116" s="551"/>
    </row>
    <row r="117" spans="1:233" ht="45">
      <c r="A117" s="746" t="s">
        <v>310</v>
      </c>
      <c r="B117" s="794" t="s">
        <v>149</v>
      </c>
      <c r="C117" s="708" t="s">
        <v>150</v>
      </c>
      <c r="D117" s="749" t="s">
        <v>17</v>
      </c>
      <c r="E117" s="710" t="s">
        <v>17</v>
      </c>
      <c r="F117" s="750" t="s">
        <v>17</v>
      </c>
      <c r="G117" s="751">
        <f>G118</f>
        <v>0</v>
      </c>
    </row>
    <row r="118" spans="1:233" s="24" customFormat="1" ht="14.25">
      <c r="A118" s="795" t="s">
        <v>311</v>
      </c>
      <c r="B118" s="709"/>
      <c r="C118" s="724" t="s">
        <v>298</v>
      </c>
      <c r="D118" s="549" t="s">
        <v>18</v>
      </c>
      <c r="E118" s="550">
        <v>244</v>
      </c>
      <c r="F118" s="489">
        <v>0</v>
      </c>
      <c r="G118" s="489">
        <f>ROUND(E118*F118,2)</f>
        <v>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</row>
    <row r="119" spans="1:233" ht="30">
      <c r="A119" s="707" t="s">
        <v>29</v>
      </c>
      <c r="B119" s="761" t="s">
        <v>85</v>
      </c>
      <c r="C119" s="748" t="s">
        <v>87</v>
      </c>
      <c r="D119" s="712" t="s">
        <v>17</v>
      </c>
      <c r="E119" s="699" t="s">
        <v>17</v>
      </c>
      <c r="F119" s="700" t="s">
        <v>17</v>
      </c>
      <c r="G119" s="701">
        <f>G120</f>
        <v>0</v>
      </c>
    </row>
    <row r="120" spans="1:233" ht="48.75" customHeight="1">
      <c r="A120" s="796" t="s">
        <v>316</v>
      </c>
      <c r="B120" s="761" t="s">
        <v>152</v>
      </c>
      <c r="C120" s="797" t="s">
        <v>153</v>
      </c>
      <c r="D120" s="798" t="s">
        <v>17</v>
      </c>
      <c r="E120" s="759" t="s">
        <v>17</v>
      </c>
      <c r="F120" s="694" t="s">
        <v>17</v>
      </c>
      <c r="G120" s="695">
        <f>G121</f>
        <v>0</v>
      </c>
    </row>
    <row r="121" spans="1:233" ht="15" customHeight="1">
      <c r="A121" s="799" t="s">
        <v>317</v>
      </c>
      <c r="B121" s="798"/>
      <c r="C121" s="800" t="s">
        <v>742</v>
      </c>
      <c r="D121" s="698" t="s">
        <v>18</v>
      </c>
      <c r="E121" s="721">
        <v>147.5</v>
      </c>
      <c r="F121" s="489">
        <v>0</v>
      </c>
      <c r="G121" s="489">
        <f>ROUND(E121*F121,2)</f>
        <v>0</v>
      </c>
    </row>
    <row r="122" spans="1:233" ht="22.5" customHeight="1">
      <c r="A122" s="707" t="s">
        <v>30</v>
      </c>
      <c r="B122" s="761" t="s">
        <v>326</v>
      </c>
      <c r="C122" s="801" t="s">
        <v>13</v>
      </c>
      <c r="D122" s="775" t="s">
        <v>17</v>
      </c>
      <c r="E122" s="699" t="s">
        <v>17</v>
      </c>
      <c r="F122" s="700" t="s">
        <v>17</v>
      </c>
      <c r="G122" s="701">
        <f>G123+G128+G130</f>
        <v>0</v>
      </c>
    </row>
    <row r="123" spans="1:233" ht="49.5" customHeight="1">
      <c r="A123" s="707" t="s">
        <v>312</v>
      </c>
      <c r="B123" s="761" t="s">
        <v>327</v>
      </c>
      <c r="C123" s="697" t="s">
        <v>129</v>
      </c>
      <c r="D123" s="712" t="s">
        <v>17</v>
      </c>
      <c r="E123" s="717" t="s">
        <v>17</v>
      </c>
      <c r="F123" s="700" t="s">
        <v>17</v>
      </c>
      <c r="G123" s="701">
        <f>SUM(G124:G127)</f>
        <v>0</v>
      </c>
    </row>
    <row r="124" spans="1:233" ht="30.75" customHeight="1">
      <c r="A124" s="760" t="s">
        <v>313</v>
      </c>
      <c r="B124" s="722"/>
      <c r="C124" s="802" t="s">
        <v>154</v>
      </c>
      <c r="D124" s="722" t="s">
        <v>18</v>
      </c>
      <c r="E124" s="723">
        <v>1468.45</v>
      </c>
      <c r="F124" s="489">
        <v>0</v>
      </c>
      <c r="G124" s="489">
        <f>ROUND(E124*F124,2)</f>
        <v>0</v>
      </c>
    </row>
    <row r="125" spans="1:233" ht="28.5" customHeight="1">
      <c r="A125" s="799" t="s">
        <v>314</v>
      </c>
      <c r="B125" s="798"/>
      <c r="C125" s="803" t="s">
        <v>155</v>
      </c>
      <c r="D125" s="798" t="s">
        <v>18</v>
      </c>
      <c r="E125" s="804">
        <v>189</v>
      </c>
      <c r="F125" s="489">
        <v>0</v>
      </c>
      <c r="G125" s="489">
        <f>ROUND(E125*F125,2)</f>
        <v>0</v>
      </c>
    </row>
    <row r="126" spans="1:233" ht="28.5">
      <c r="A126" s="719" t="s">
        <v>315</v>
      </c>
      <c r="B126" s="698"/>
      <c r="C126" s="805" t="s">
        <v>156</v>
      </c>
      <c r="D126" s="698" t="s">
        <v>18</v>
      </c>
      <c r="E126" s="721">
        <v>94</v>
      </c>
      <c r="F126" s="489">
        <v>0</v>
      </c>
      <c r="G126" s="489">
        <f>ROUND(E126*F126,2)</f>
        <v>0</v>
      </c>
    </row>
    <row r="127" spans="1:233" ht="28.5">
      <c r="A127" s="719" t="s">
        <v>328</v>
      </c>
      <c r="B127" s="806"/>
      <c r="C127" s="802" t="s">
        <v>157</v>
      </c>
      <c r="D127" s="698" t="s">
        <v>18</v>
      </c>
      <c r="E127" s="721">
        <v>356</v>
      </c>
      <c r="F127" s="489">
        <v>0</v>
      </c>
      <c r="G127" s="489">
        <f>ROUND(E127*F127,2)</f>
        <v>0</v>
      </c>
    </row>
    <row r="128" spans="1:233" ht="45">
      <c r="A128" s="732" t="s">
        <v>330</v>
      </c>
      <c r="B128" s="733" t="s">
        <v>130</v>
      </c>
      <c r="C128" s="807" t="s">
        <v>158</v>
      </c>
      <c r="D128" s="712" t="s">
        <v>17</v>
      </c>
      <c r="E128" s="717" t="s">
        <v>17</v>
      </c>
      <c r="F128" s="700" t="s">
        <v>17</v>
      </c>
      <c r="G128" s="701">
        <f>G129</f>
        <v>0</v>
      </c>
    </row>
    <row r="129" spans="1:233" ht="16.5">
      <c r="A129" s="795" t="s">
        <v>331</v>
      </c>
      <c r="B129" s="774"/>
      <c r="C129" s="724" t="s">
        <v>329</v>
      </c>
      <c r="D129" s="705" t="s">
        <v>257</v>
      </c>
      <c r="E129" s="738">
        <v>18.2</v>
      </c>
      <c r="F129" s="489">
        <v>0</v>
      </c>
      <c r="G129" s="489">
        <f>ROUND(E129*F129,2)</f>
        <v>0</v>
      </c>
    </row>
    <row r="130" spans="1:233" ht="45">
      <c r="A130" s="746" t="s">
        <v>332</v>
      </c>
      <c r="B130" s="774" t="s">
        <v>131</v>
      </c>
      <c r="C130" s="708" t="s">
        <v>132</v>
      </c>
      <c r="D130" s="712" t="s">
        <v>17</v>
      </c>
      <c r="E130" s="717" t="s">
        <v>17</v>
      </c>
      <c r="F130" s="700" t="s">
        <v>17</v>
      </c>
      <c r="G130" s="701">
        <f>G131</f>
        <v>0</v>
      </c>
    </row>
    <row r="131" spans="1:233" ht="28.5">
      <c r="A131" s="799" t="s">
        <v>333</v>
      </c>
      <c r="B131" s="798"/>
      <c r="C131" s="803" t="s">
        <v>159</v>
      </c>
      <c r="D131" s="712" t="s">
        <v>18</v>
      </c>
      <c r="E131" s="714">
        <v>1894.05</v>
      </c>
      <c r="F131" s="489">
        <v>0</v>
      </c>
      <c r="G131" s="489">
        <f>ROUND(E131*F131,2)</f>
        <v>0</v>
      </c>
    </row>
    <row r="132" spans="1:233" ht="33" customHeight="1">
      <c r="A132" s="707" t="s">
        <v>31</v>
      </c>
      <c r="B132" s="761" t="s">
        <v>334</v>
      </c>
      <c r="C132" s="757" t="s">
        <v>10</v>
      </c>
      <c r="D132" s="712" t="s">
        <v>17</v>
      </c>
      <c r="E132" s="808" t="s">
        <v>17</v>
      </c>
      <c r="F132" s="700" t="s">
        <v>17</v>
      </c>
      <c r="G132" s="701">
        <f>G133</f>
        <v>0</v>
      </c>
    </row>
    <row r="133" spans="1:233" ht="30">
      <c r="A133" s="707" t="s">
        <v>336</v>
      </c>
      <c r="B133" s="698"/>
      <c r="C133" s="809" t="s">
        <v>341</v>
      </c>
      <c r="D133" s="698" t="s">
        <v>17</v>
      </c>
      <c r="E133" s="699" t="s">
        <v>17</v>
      </c>
      <c r="F133" s="700" t="s">
        <v>17</v>
      </c>
      <c r="G133" s="762">
        <f>G134</f>
        <v>0</v>
      </c>
    </row>
    <row r="134" spans="1:233" ht="16.5">
      <c r="A134" s="705" t="s">
        <v>337</v>
      </c>
      <c r="B134" s="705"/>
      <c r="C134" s="704" t="s">
        <v>342</v>
      </c>
      <c r="D134" s="705" t="s">
        <v>257</v>
      </c>
      <c r="E134" s="738">
        <v>5084.25</v>
      </c>
      <c r="F134" s="489">
        <v>0</v>
      </c>
      <c r="G134" s="489">
        <f>ROUND(E134*F134,2)</f>
        <v>0</v>
      </c>
    </row>
    <row r="135" spans="1:233" ht="30">
      <c r="A135" s="739" t="s">
        <v>35</v>
      </c>
      <c r="B135" s="810" t="s">
        <v>160</v>
      </c>
      <c r="C135" s="811" t="s">
        <v>6</v>
      </c>
      <c r="D135" s="812" t="s">
        <v>17</v>
      </c>
      <c r="E135" s="813" t="s">
        <v>17</v>
      </c>
      <c r="F135" s="743" t="s">
        <v>17</v>
      </c>
      <c r="G135" s="744">
        <f>SUM(G136)</f>
        <v>0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</row>
    <row r="136" spans="1:233" ht="45">
      <c r="A136" s="732" t="s">
        <v>344</v>
      </c>
      <c r="B136" s="814"/>
      <c r="C136" s="815" t="s">
        <v>821</v>
      </c>
      <c r="D136" s="698" t="s">
        <v>17</v>
      </c>
      <c r="E136" s="699" t="s">
        <v>17</v>
      </c>
      <c r="F136" s="700" t="s">
        <v>17</v>
      </c>
      <c r="G136" s="762">
        <f>G137</f>
        <v>0</v>
      </c>
    </row>
    <row r="137" spans="1:233" ht="28.5">
      <c r="A137" s="816" t="s">
        <v>345</v>
      </c>
      <c r="B137" s="817"/>
      <c r="C137" s="818" t="s">
        <v>133</v>
      </c>
      <c r="D137" s="817" t="s">
        <v>81</v>
      </c>
      <c r="E137" s="738">
        <v>0.92</v>
      </c>
      <c r="F137" s="489">
        <v>0</v>
      </c>
      <c r="G137" s="489">
        <f>ROUND(E137*F137,2)</f>
        <v>0</v>
      </c>
    </row>
    <row r="138" spans="1:233" ht="20.100000000000001" customHeight="1">
      <c r="A138" s="819"/>
      <c r="B138" s="820"/>
      <c r="C138" s="821"/>
      <c r="D138" s="822" t="s">
        <v>22</v>
      </c>
      <c r="E138" s="822"/>
      <c r="F138" s="822"/>
      <c r="G138" s="823">
        <f>G135+G132+G122+G119+G96+G48+G43+G10</f>
        <v>0</v>
      </c>
    </row>
    <row r="139" spans="1:233" ht="15" customHeight="1">
      <c r="A139" s="819"/>
      <c r="B139" s="820"/>
      <c r="C139" s="824"/>
      <c r="D139" s="822" t="s">
        <v>24</v>
      </c>
      <c r="E139" s="822"/>
      <c r="F139" s="822"/>
      <c r="G139" s="823">
        <f>ROUND(0.23*G138,2)</f>
        <v>0</v>
      </c>
    </row>
    <row r="140" spans="1:233" ht="15" customHeight="1">
      <c r="A140" s="819"/>
      <c r="B140" s="820"/>
      <c r="C140" s="824"/>
      <c r="D140" s="822" t="s">
        <v>23</v>
      </c>
      <c r="E140" s="822"/>
      <c r="F140" s="822"/>
      <c r="G140" s="823">
        <f>G138+G139</f>
        <v>0</v>
      </c>
    </row>
    <row r="141" spans="1:233" ht="15.75">
      <c r="A141" s="26"/>
      <c r="B141" s="27"/>
      <c r="C141" s="28"/>
      <c r="D141" s="29"/>
      <c r="E141" s="30"/>
    </row>
    <row r="142" spans="1:233" ht="15.75">
      <c r="A142" s="26"/>
      <c r="B142" s="27"/>
      <c r="C142" s="28"/>
      <c r="D142" s="29"/>
      <c r="E142" s="30"/>
    </row>
    <row r="143" spans="1:233" ht="15.75">
      <c r="A143" s="26"/>
      <c r="B143" s="27"/>
      <c r="C143" s="28"/>
      <c r="D143" s="29"/>
      <c r="E143" s="30"/>
    </row>
    <row r="144" spans="1:233" ht="15.75">
      <c r="A144" s="26"/>
      <c r="B144" s="27"/>
      <c r="C144" s="28"/>
      <c r="D144" s="29"/>
      <c r="E144" s="30"/>
    </row>
    <row r="145" spans="1:7" ht="15.75">
      <c r="A145" s="26"/>
      <c r="B145" s="27"/>
      <c r="C145" s="28"/>
      <c r="D145" s="29"/>
      <c r="E145" s="30"/>
    </row>
    <row r="146" spans="1:7" ht="15.75">
      <c r="A146" s="26"/>
      <c r="B146" s="27"/>
      <c r="C146" s="28"/>
      <c r="D146" s="29"/>
      <c r="E146" s="30"/>
    </row>
    <row r="147" spans="1:7" ht="15.75">
      <c r="A147" s="26"/>
      <c r="B147" s="27"/>
      <c r="C147" s="28"/>
      <c r="D147" s="29"/>
      <c r="E147" s="30"/>
    </row>
    <row r="148" spans="1:7" ht="15.75">
      <c r="A148" s="26"/>
      <c r="B148" s="27"/>
      <c r="C148" s="28"/>
      <c r="D148" s="560" t="s">
        <v>247</v>
      </c>
      <c r="E148" s="561"/>
      <c r="F148" s="561"/>
      <c r="G148" s="561"/>
    </row>
    <row r="149" spans="1:7" ht="15.75">
      <c r="A149" s="26"/>
      <c r="B149" s="27"/>
      <c r="C149" s="154" t="s">
        <v>246</v>
      </c>
      <c r="D149" s="560" t="s">
        <v>53</v>
      </c>
      <c r="E149" s="561"/>
      <c r="F149" s="561"/>
      <c r="G149" s="561"/>
    </row>
    <row r="150" spans="1:7" ht="15.75">
      <c r="A150" s="26"/>
      <c r="B150" s="27"/>
      <c r="C150" s="154" t="s">
        <v>241</v>
      </c>
      <c r="D150" s="29"/>
      <c r="E150" s="30"/>
    </row>
    <row r="151" spans="1:7" ht="15.75">
      <c r="A151" s="26"/>
      <c r="B151" s="27"/>
      <c r="C151" s="28"/>
      <c r="D151" s="29"/>
      <c r="E151" s="30"/>
    </row>
    <row r="152" spans="1:7" ht="15.75">
      <c r="A152" s="26"/>
      <c r="B152" s="27"/>
      <c r="C152" s="28"/>
      <c r="D152" s="29"/>
      <c r="E152" s="30"/>
    </row>
    <row r="153" spans="1:7" ht="14.25" customHeight="1">
      <c r="A153" s="26"/>
      <c r="B153" s="27"/>
      <c r="C153" s="28"/>
      <c r="D153" s="29"/>
      <c r="E153" s="30"/>
    </row>
    <row r="154" spans="1:7" ht="15.75">
      <c r="A154" s="26"/>
      <c r="B154" s="27"/>
      <c r="C154" s="28"/>
      <c r="D154" s="29"/>
      <c r="E154" s="30"/>
    </row>
    <row r="155" spans="1:7" ht="15.75">
      <c r="A155" s="26"/>
      <c r="B155" s="27"/>
      <c r="C155" s="28"/>
      <c r="D155" s="29"/>
      <c r="E155" s="30"/>
    </row>
    <row r="156" spans="1:7" ht="15.75">
      <c r="A156" s="26"/>
      <c r="B156" s="27"/>
      <c r="C156" s="28"/>
      <c r="D156" s="29"/>
      <c r="E156" s="30"/>
    </row>
    <row r="157" spans="1:7" ht="15.75">
      <c r="A157" s="26"/>
      <c r="B157" s="27"/>
      <c r="C157" s="28"/>
      <c r="D157" s="29"/>
      <c r="E157" s="30"/>
    </row>
    <row r="158" spans="1:7" ht="15.75">
      <c r="A158" s="26"/>
      <c r="B158" s="27"/>
      <c r="C158" s="28"/>
      <c r="D158" s="29"/>
      <c r="E158" s="30"/>
    </row>
    <row r="159" spans="1:7" ht="15.75">
      <c r="A159" s="26"/>
      <c r="B159" s="27"/>
      <c r="C159" s="28"/>
      <c r="D159" s="29"/>
      <c r="E159" s="30"/>
    </row>
    <row r="160" spans="1:7" ht="15.75">
      <c r="A160" s="26"/>
      <c r="B160" s="27"/>
      <c r="C160" s="28"/>
      <c r="D160" s="29"/>
      <c r="E160" s="30"/>
    </row>
    <row r="161" spans="1:5" ht="15.75">
      <c r="A161" s="26"/>
      <c r="B161" s="27"/>
      <c r="C161" s="28"/>
      <c r="D161" s="29"/>
      <c r="E161" s="30"/>
    </row>
    <row r="162" spans="1:5" ht="15.75">
      <c r="A162" s="26"/>
      <c r="B162" s="27"/>
      <c r="C162" s="28"/>
      <c r="D162" s="29"/>
      <c r="E162" s="30"/>
    </row>
    <row r="163" spans="1:5" ht="15.75">
      <c r="A163" s="26"/>
      <c r="B163" s="27"/>
      <c r="C163" s="28"/>
      <c r="D163" s="29"/>
      <c r="E163" s="30"/>
    </row>
    <row r="164" spans="1:5" ht="15.75">
      <c r="A164" s="26"/>
      <c r="B164" s="27"/>
      <c r="C164" s="28"/>
      <c r="D164" s="29"/>
      <c r="E164" s="30"/>
    </row>
    <row r="165" spans="1:5" ht="75" customHeight="1">
      <c r="A165" s="26"/>
      <c r="B165" s="27"/>
      <c r="C165" s="28"/>
      <c r="D165" s="29"/>
      <c r="E165" s="30"/>
    </row>
    <row r="166" spans="1:5" ht="15.75">
      <c r="A166" s="26"/>
      <c r="B166" s="27"/>
      <c r="C166" s="28"/>
      <c r="D166" s="29"/>
      <c r="E166" s="30"/>
    </row>
    <row r="167" spans="1:5" ht="15.75">
      <c r="A167" s="26"/>
      <c r="B167" s="27"/>
      <c r="C167" s="28"/>
      <c r="D167" s="29"/>
      <c r="E167" s="30"/>
    </row>
    <row r="168" spans="1:5" ht="15.75">
      <c r="A168" s="26"/>
      <c r="B168" s="27"/>
      <c r="C168" s="28"/>
      <c r="D168" s="29"/>
      <c r="E168" s="30"/>
    </row>
    <row r="169" spans="1:5" ht="15.75">
      <c r="A169" s="26"/>
      <c r="B169" s="27"/>
      <c r="C169" s="28"/>
      <c r="D169" s="29"/>
      <c r="E169" s="30"/>
    </row>
    <row r="170" spans="1:5" ht="15.75">
      <c r="A170" s="26"/>
      <c r="B170" s="27"/>
      <c r="C170" s="28"/>
      <c r="D170" s="29"/>
      <c r="E170" s="30"/>
    </row>
    <row r="171" spans="1:5" ht="15.75">
      <c r="A171" s="26"/>
      <c r="B171" s="27"/>
      <c r="C171" s="28"/>
      <c r="D171" s="29"/>
      <c r="E171" s="30"/>
    </row>
    <row r="172" spans="1:5" ht="15.75">
      <c r="A172" s="26"/>
      <c r="B172" s="27"/>
      <c r="C172" s="28"/>
      <c r="D172" s="29"/>
      <c r="E172" s="30"/>
    </row>
    <row r="173" spans="1:5" ht="15.75">
      <c r="A173" s="26"/>
      <c r="B173" s="27"/>
      <c r="C173" s="28"/>
      <c r="D173" s="29"/>
      <c r="E173" s="30"/>
    </row>
    <row r="174" spans="1:5" ht="15.75">
      <c r="A174" s="26"/>
      <c r="B174" s="27"/>
      <c r="C174" s="28"/>
      <c r="D174" s="29"/>
      <c r="E174" s="30"/>
    </row>
    <row r="175" spans="1:5" ht="15.75">
      <c r="A175" s="26"/>
      <c r="B175" s="27"/>
      <c r="C175" s="28"/>
      <c r="D175" s="29"/>
      <c r="E175" s="30"/>
    </row>
    <row r="176" spans="1:5" ht="15.75">
      <c r="A176" s="26"/>
      <c r="B176" s="27"/>
      <c r="C176" s="28"/>
      <c r="D176" s="29"/>
      <c r="E176" s="30"/>
    </row>
    <row r="177" spans="1:5" ht="15.75">
      <c r="A177" s="26"/>
      <c r="B177" s="31"/>
      <c r="C177" s="28"/>
      <c r="D177" s="29"/>
      <c r="E177" s="29"/>
    </row>
    <row r="178" spans="1:5" ht="15.75">
      <c r="A178" s="26"/>
      <c r="B178" s="27"/>
      <c r="C178" s="28"/>
      <c r="D178" s="29"/>
      <c r="E178" s="29"/>
    </row>
    <row r="179" spans="1:5" ht="15.75">
      <c r="A179" s="26"/>
      <c r="B179" s="32"/>
      <c r="C179" s="28"/>
      <c r="D179" s="29"/>
      <c r="E179" s="29"/>
    </row>
    <row r="180" spans="1:5" ht="15.75">
      <c r="A180" s="26"/>
      <c r="B180" s="32"/>
      <c r="C180" s="28"/>
      <c r="D180" s="29"/>
      <c r="E180" s="29"/>
    </row>
    <row r="181" spans="1:5" ht="15.75">
      <c r="A181" s="26"/>
      <c r="B181" s="32"/>
      <c r="D181" s="29"/>
      <c r="E181" s="29"/>
    </row>
    <row r="182" spans="1:5" ht="15.75">
      <c r="A182" s="26"/>
      <c r="B182" s="32"/>
      <c r="C182" s="33"/>
      <c r="D182" s="29"/>
      <c r="E182" s="29"/>
    </row>
    <row r="183" spans="1:5" ht="15.75">
      <c r="A183" s="26"/>
      <c r="B183" s="32"/>
      <c r="C183" s="34"/>
      <c r="D183" s="29"/>
      <c r="E183" s="29"/>
    </row>
    <row r="184" spans="1:5" ht="15.75">
      <c r="A184" s="26"/>
      <c r="B184" s="32"/>
      <c r="C184" s="28"/>
      <c r="D184" s="29"/>
      <c r="E184" s="29"/>
    </row>
    <row r="185" spans="1:5" ht="15.75">
      <c r="A185" s="26"/>
      <c r="B185" s="32"/>
      <c r="C185" s="28"/>
      <c r="D185" s="29"/>
      <c r="E185" s="29"/>
    </row>
    <row r="186" spans="1:5" ht="15.75">
      <c r="A186" s="26"/>
      <c r="B186" s="32"/>
      <c r="C186" s="28"/>
      <c r="D186" s="29"/>
      <c r="E186" s="29"/>
    </row>
    <row r="187" spans="1:5" ht="15.75">
      <c r="A187" s="26"/>
      <c r="B187" s="27"/>
      <c r="C187" s="28"/>
      <c r="D187" s="29"/>
      <c r="E187" s="29"/>
    </row>
    <row r="188" spans="1:5" ht="15.75">
      <c r="A188" s="26"/>
      <c r="B188" s="27"/>
      <c r="C188" s="28"/>
      <c r="D188" s="29"/>
      <c r="E188" s="29"/>
    </row>
    <row r="189" spans="1:5" ht="15.75">
      <c r="A189" s="26"/>
      <c r="B189" s="27"/>
      <c r="C189" s="28"/>
      <c r="D189" s="29"/>
      <c r="E189" s="29"/>
    </row>
    <row r="190" spans="1:5" ht="15.75">
      <c r="A190" s="26"/>
      <c r="B190" s="27"/>
      <c r="C190" s="28"/>
      <c r="D190" s="29"/>
      <c r="E190" s="29"/>
    </row>
    <row r="191" spans="1:5" ht="15.75">
      <c r="A191" s="26"/>
      <c r="B191" s="27"/>
      <c r="C191" s="28"/>
      <c r="D191" s="29"/>
      <c r="E191" s="29"/>
    </row>
    <row r="192" spans="1:5" ht="15.75">
      <c r="A192" s="26"/>
      <c r="B192" s="27"/>
      <c r="C192" s="28"/>
      <c r="D192" s="29"/>
      <c r="E192" s="29"/>
    </row>
    <row r="193" spans="1:5" ht="15.75">
      <c r="A193" s="26"/>
      <c r="B193" s="27"/>
      <c r="C193" s="28"/>
      <c r="D193" s="29"/>
      <c r="E193" s="29"/>
    </row>
    <row r="194" spans="1:5" ht="15.75">
      <c r="A194" s="26"/>
      <c r="B194" s="27"/>
      <c r="C194" s="28"/>
      <c r="D194" s="29"/>
      <c r="E194" s="29"/>
    </row>
    <row r="195" spans="1:5" ht="15.75">
      <c r="A195" s="26"/>
      <c r="B195" s="27"/>
      <c r="C195" s="28"/>
      <c r="D195" s="29"/>
      <c r="E195" s="29"/>
    </row>
    <row r="196" spans="1:5" ht="15.75">
      <c r="A196" s="26"/>
      <c r="B196" s="27"/>
      <c r="C196" s="28"/>
      <c r="D196" s="29"/>
      <c r="E196" s="29"/>
    </row>
    <row r="197" spans="1:5" ht="15.75">
      <c r="A197" s="26"/>
      <c r="B197" s="27"/>
      <c r="C197" s="28"/>
      <c r="D197" s="29"/>
      <c r="E197" s="29"/>
    </row>
    <row r="198" spans="1:5" ht="15.75">
      <c r="A198" s="26"/>
      <c r="B198" s="27"/>
      <c r="C198" s="28"/>
      <c r="D198" s="29"/>
      <c r="E198" s="29"/>
    </row>
    <row r="199" spans="1:5" ht="15.75">
      <c r="A199" s="26"/>
      <c r="B199" s="27"/>
      <c r="C199" s="28"/>
      <c r="D199" s="29"/>
      <c r="E199" s="29"/>
    </row>
    <row r="200" spans="1:5" ht="15.75">
      <c r="A200" s="26"/>
      <c r="B200" s="27"/>
      <c r="C200" s="28"/>
      <c r="D200" s="29"/>
      <c r="E200" s="29"/>
    </row>
    <row r="201" spans="1:5" ht="15.75">
      <c r="A201" s="26"/>
      <c r="B201" s="27"/>
      <c r="C201" s="28"/>
      <c r="D201" s="29"/>
      <c r="E201" s="29"/>
    </row>
    <row r="202" spans="1:5" ht="15.75">
      <c r="A202" s="26"/>
      <c r="B202" s="27"/>
      <c r="C202" s="28"/>
      <c r="D202" s="29"/>
      <c r="E202" s="29"/>
    </row>
    <row r="203" spans="1:5" ht="15.75">
      <c r="A203" s="26"/>
      <c r="B203" s="27"/>
      <c r="C203" s="28"/>
      <c r="D203" s="29"/>
      <c r="E203" s="29"/>
    </row>
    <row r="204" spans="1:5" ht="15.75">
      <c r="A204" s="26"/>
      <c r="B204" s="27"/>
      <c r="C204" s="28"/>
      <c r="D204" s="29"/>
      <c r="E204" s="29"/>
    </row>
    <row r="205" spans="1:5" ht="15.75">
      <c r="A205" s="26"/>
      <c r="B205" s="27"/>
      <c r="C205" s="28"/>
      <c r="D205" s="29"/>
      <c r="E205" s="29"/>
    </row>
    <row r="206" spans="1:5" ht="15.75">
      <c r="A206" s="26"/>
      <c r="B206" s="27"/>
      <c r="C206" s="28"/>
      <c r="D206" s="29"/>
      <c r="E206" s="29"/>
    </row>
    <row r="207" spans="1:5" ht="15.75">
      <c r="A207" s="26"/>
      <c r="B207" s="27"/>
      <c r="C207" s="28"/>
      <c r="D207" s="29"/>
      <c r="E207" s="29"/>
    </row>
    <row r="208" spans="1:5" ht="15.75">
      <c r="A208" s="26"/>
      <c r="B208" s="27"/>
      <c r="C208" s="28"/>
      <c r="D208" s="29"/>
      <c r="E208" s="29"/>
    </row>
    <row r="209" spans="1:5" ht="15.75">
      <c r="A209" s="26"/>
      <c r="B209" s="27"/>
      <c r="C209" s="28"/>
      <c r="D209" s="29"/>
      <c r="E209" s="29"/>
    </row>
    <row r="210" spans="1:5" ht="15.75">
      <c r="A210" s="26"/>
      <c r="B210" s="27"/>
      <c r="C210" s="28"/>
      <c r="D210" s="29"/>
      <c r="E210" s="29"/>
    </row>
    <row r="211" spans="1:5" ht="15.75">
      <c r="A211" s="26"/>
      <c r="B211" s="27"/>
      <c r="C211" s="28"/>
      <c r="D211" s="29"/>
      <c r="E211" s="29"/>
    </row>
    <row r="212" spans="1:5" ht="15.75">
      <c r="A212" s="26"/>
      <c r="B212" s="27"/>
      <c r="C212" s="28"/>
      <c r="D212" s="29"/>
      <c r="E212" s="29"/>
    </row>
    <row r="213" spans="1:5" ht="15.75">
      <c r="A213" s="26"/>
      <c r="B213" s="27"/>
      <c r="C213" s="28"/>
      <c r="D213" s="29"/>
      <c r="E213" s="29"/>
    </row>
    <row r="214" spans="1:5" ht="15.75">
      <c r="A214" s="26"/>
      <c r="B214" s="27"/>
      <c r="C214" s="28"/>
      <c r="D214" s="29"/>
      <c r="E214" s="29"/>
    </row>
    <row r="215" spans="1:5" ht="15.75">
      <c r="A215" s="26"/>
      <c r="B215" s="27"/>
      <c r="C215" s="28"/>
      <c r="D215" s="29"/>
      <c r="E215" s="29"/>
    </row>
    <row r="216" spans="1:5" ht="15.75">
      <c r="A216" s="26"/>
      <c r="B216" s="27"/>
      <c r="C216" s="28"/>
      <c r="D216" s="29"/>
      <c r="E216" s="29"/>
    </row>
    <row r="217" spans="1:5" ht="15.75">
      <c r="A217" s="26"/>
      <c r="B217" s="27"/>
      <c r="C217" s="28"/>
      <c r="D217" s="29"/>
      <c r="E217" s="29"/>
    </row>
    <row r="218" spans="1:5" ht="15.75">
      <c r="A218" s="26"/>
      <c r="B218" s="27"/>
      <c r="C218" s="28"/>
      <c r="D218" s="29"/>
      <c r="E218" s="29"/>
    </row>
    <row r="219" spans="1:5" ht="15.75">
      <c r="A219" s="26"/>
      <c r="B219" s="27"/>
      <c r="C219" s="28"/>
      <c r="D219" s="29"/>
      <c r="E219" s="29"/>
    </row>
    <row r="220" spans="1:5" ht="15.75">
      <c r="A220" s="26"/>
      <c r="B220" s="27"/>
      <c r="C220" s="28"/>
      <c r="D220" s="29"/>
      <c r="E220" s="29"/>
    </row>
    <row r="221" spans="1:5" ht="15.75">
      <c r="A221" s="26"/>
      <c r="B221" s="27"/>
      <c r="C221" s="28"/>
      <c r="D221" s="29"/>
      <c r="E221" s="29"/>
    </row>
    <row r="222" spans="1:5" ht="15.75">
      <c r="A222" s="26"/>
      <c r="B222" s="32"/>
      <c r="C222" s="28"/>
      <c r="D222" s="29"/>
      <c r="E222" s="29"/>
    </row>
    <row r="223" spans="1:5" ht="15.75">
      <c r="A223" s="26"/>
      <c r="B223" s="32"/>
      <c r="C223" s="28"/>
      <c r="D223" s="35"/>
      <c r="E223" s="35"/>
    </row>
    <row r="224" spans="1:5" ht="15.75">
      <c r="A224" s="26"/>
      <c r="B224" s="32"/>
      <c r="C224" s="28"/>
      <c r="D224" s="29"/>
      <c r="E224" s="29"/>
    </row>
    <row r="225" spans="1:5" ht="15.75">
      <c r="A225" s="26"/>
      <c r="B225" s="31"/>
      <c r="C225" s="28"/>
      <c r="D225" s="29"/>
      <c r="E225" s="29"/>
    </row>
    <row r="226" spans="1:5" ht="15.75">
      <c r="A226" s="26"/>
      <c r="B226" s="32"/>
      <c r="C226" s="36"/>
      <c r="D226" s="35"/>
      <c r="E226" s="35"/>
    </row>
    <row r="227" spans="1:5" ht="15.75">
      <c r="A227" s="26"/>
      <c r="B227" s="32"/>
      <c r="C227" s="28"/>
      <c r="D227" s="35"/>
      <c r="E227" s="35"/>
    </row>
    <row r="228" spans="1:5" ht="15.75">
      <c r="A228" s="26"/>
      <c r="B228" s="31"/>
      <c r="C228" s="28"/>
      <c r="D228" s="29"/>
      <c r="E228" s="29"/>
    </row>
    <row r="229" spans="1:5" ht="15.75">
      <c r="A229" s="26"/>
      <c r="B229" s="31"/>
      <c r="C229" s="28"/>
      <c r="D229" s="35"/>
      <c r="E229" s="35"/>
    </row>
    <row r="230" spans="1:5" ht="15.75">
      <c r="A230" s="26"/>
      <c r="B230" s="32"/>
      <c r="C230" s="36"/>
      <c r="D230" s="35"/>
      <c r="E230" s="35"/>
    </row>
    <row r="231" spans="1:5" ht="15.75">
      <c r="A231" s="26"/>
      <c r="B231" s="32"/>
      <c r="C231" s="28"/>
      <c r="D231" s="29"/>
      <c r="E231" s="29"/>
    </row>
    <row r="232" spans="1:5" ht="15">
      <c r="A232" s="37"/>
      <c r="B232" s="31"/>
      <c r="C232" s="28"/>
      <c r="D232" s="35"/>
      <c r="E232" s="35"/>
    </row>
    <row r="233" spans="1:5" ht="15.75">
      <c r="A233" s="26"/>
      <c r="B233" s="32"/>
      <c r="C233" s="36"/>
      <c r="D233" s="35"/>
      <c r="E233" s="35"/>
    </row>
    <row r="234" spans="1:5" ht="15.75">
      <c r="A234" s="26"/>
      <c r="B234" s="32"/>
      <c r="C234" s="28"/>
      <c r="D234" s="37"/>
      <c r="E234" s="37"/>
    </row>
    <row r="235" spans="1:5" ht="14.25" customHeight="1">
      <c r="A235" s="26"/>
      <c r="B235" s="27"/>
      <c r="C235" s="28"/>
      <c r="D235" s="29"/>
      <c r="E235" s="29"/>
    </row>
    <row r="236" spans="1:5" ht="15.75">
      <c r="A236" s="26"/>
      <c r="B236" s="27"/>
      <c r="C236" s="36"/>
      <c r="D236" s="29"/>
      <c r="E236" s="29"/>
    </row>
    <row r="237" spans="1:5" ht="15.75">
      <c r="A237" s="26"/>
      <c r="B237" s="27"/>
      <c r="C237" s="38"/>
      <c r="D237" s="29"/>
      <c r="E237" s="29"/>
    </row>
    <row r="238" spans="1:5" ht="15.75">
      <c r="A238" s="26"/>
      <c r="B238" s="27"/>
      <c r="C238" s="28"/>
      <c r="D238" s="29"/>
      <c r="E238" s="29"/>
    </row>
    <row r="239" spans="1:5" ht="15.75">
      <c r="A239" s="26"/>
      <c r="B239" s="27"/>
      <c r="C239" s="28"/>
      <c r="D239" s="29"/>
      <c r="E239" s="29"/>
    </row>
    <row r="240" spans="1:5" ht="15.75">
      <c r="A240" s="26"/>
      <c r="B240" s="27"/>
      <c r="C240" s="28"/>
      <c r="D240" s="29"/>
      <c r="E240" s="29"/>
    </row>
    <row r="241" spans="1:5" ht="15.75">
      <c r="A241" s="26"/>
      <c r="B241" s="27"/>
      <c r="C241" s="38"/>
      <c r="D241" s="29"/>
      <c r="E241" s="29"/>
    </row>
    <row r="242" spans="1:5" ht="15.75">
      <c r="A242" s="26"/>
      <c r="B242" s="27"/>
      <c r="C242" s="28"/>
      <c r="D242" s="29"/>
      <c r="E242" s="29"/>
    </row>
    <row r="243" spans="1:5" ht="15.75">
      <c r="A243" s="26"/>
      <c r="B243" s="32"/>
      <c r="C243" s="28"/>
      <c r="D243" s="29"/>
      <c r="E243" s="29"/>
    </row>
    <row r="244" spans="1:5" ht="15.75">
      <c r="A244" s="26"/>
      <c r="B244" s="27"/>
      <c r="C244" s="36"/>
      <c r="D244" s="29"/>
      <c r="E244" s="29"/>
    </row>
    <row r="245" spans="1:5" ht="15.75">
      <c r="A245" s="26"/>
      <c r="B245" s="27"/>
      <c r="C245" s="28"/>
      <c r="D245" s="29"/>
      <c r="E245" s="29"/>
    </row>
    <row r="246" spans="1:5" ht="15">
      <c r="A246" s="37"/>
      <c r="B246" s="27"/>
      <c r="C246" s="36"/>
      <c r="D246" s="29"/>
      <c r="E246" s="29"/>
    </row>
    <row r="247" spans="1:5" ht="75" customHeight="1">
      <c r="A247" s="26"/>
      <c r="B247" s="32"/>
      <c r="C247" s="28"/>
      <c r="D247" s="29"/>
      <c r="E247" s="29"/>
    </row>
    <row r="248" spans="1:5" ht="15.75">
      <c r="A248" s="26"/>
      <c r="B248" s="27"/>
      <c r="C248" s="28"/>
      <c r="D248" s="37"/>
      <c r="E248" s="37"/>
    </row>
    <row r="249" spans="1:5" ht="15.75">
      <c r="A249" s="26"/>
      <c r="B249" s="27"/>
      <c r="C249" s="28"/>
      <c r="D249" s="29"/>
      <c r="E249" s="29"/>
    </row>
    <row r="250" spans="1:5" ht="15.75">
      <c r="A250" s="26"/>
      <c r="B250" s="27"/>
      <c r="C250" s="36"/>
      <c r="D250" s="29"/>
      <c r="E250" s="29"/>
    </row>
    <row r="251" spans="1:5" ht="15.75">
      <c r="A251" s="26"/>
      <c r="B251" s="27"/>
      <c r="C251" s="36"/>
      <c r="D251" s="29"/>
      <c r="E251" s="29"/>
    </row>
    <row r="252" spans="1:5" ht="15">
      <c r="A252" s="37"/>
      <c r="B252" s="27"/>
      <c r="C252" s="28"/>
      <c r="D252" s="29"/>
      <c r="E252" s="29"/>
    </row>
    <row r="253" spans="1:5" ht="15.75">
      <c r="A253" s="26"/>
      <c r="B253" s="32"/>
      <c r="C253" s="28"/>
      <c r="D253" s="29"/>
      <c r="E253" s="29"/>
    </row>
    <row r="254" spans="1:5" ht="15.75">
      <c r="A254" s="26"/>
      <c r="B254" s="32"/>
      <c r="C254" s="28"/>
      <c r="D254" s="29"/>
      <c r="E254" s="29"/>
    </row>
    <row r="255" spans="1:5" ht="15">
      <c r="A255" s="39"/>
      <c r="B255" s="27"/>
      <c r="C255" s="28"/>
      <c r="D255" s="29"/>
      <c r="E255" s="29"/>
    </row>
    <row r="256" spans="1:5" ht="15">
      <c r="A256" s="39"/>
      <c r="B256" s="27"/>
      <c r="C256" s="36"/>
      <c r="D256" s="29"/>
      <c r="E256" s="29"/>
    </row>
    <row r="257" spans="1:5" ht="15">
      <c r="A257" s="39"/>
      <c r="B257" s="27"/>
      <c r="C257" s="36"/>
      <c r="D257" s="29"/>
      <c r="E257" s="29"/>
    </row>
    <row r="258" spans="1:5" ht="15">
      <c r="A258" s="39"/>
      <c r="B258" s="27"/>
      <c r="C258" s="28"/>
      <c r="D258" s="29"/>
      <c r="E258" s="29"/>
    </row>
    <row r="259" spans="1:5" ht="15.75">
      <c r="A259" s="26"/>
      <c r="B259" s="27"/>
      <c r="C259" s="28"/>
      <c r="D259" s="29"/>
      <c r="E259" s="29"/>
    </row>
    <row r="260" spans="1:5" ht="15.75">
      <c r="A260" s="26"/>
      <c r="B260" s="27"/>
      <c r="C260" s="28"/>
      <c r="D260" s="29"/>
      <c r="E260" s="29"/>
    </row>
    <row r="261" spans="1:5" ht="15.75">
      <c r="A261" s="26"/>
      <c r="B261" s="27"/>
      <c r="C261" s="28"/>
      <c r="D261" s="29"/>
      <c r="E261" s="29"/>
    </row>
    <row r="262" spans="1:5" ht="15.75">
      <c r="A262" s="26"/>
      <c r="B262" s="27"/>
      <c r="C262" s="28"/>
      <c r="D262" s="29"/>
      <c r="E262" s="29"/>
    </row>
    <row r="263" spans="1:5" ht="15.75">
      <c r="A263" s="26"/>
      <c r="B263" s="27"/>
      <c r="C263" s="28"/>
      <c r="D263" s="29"/>
      <c r="E263" s="29"/>
    </row>
    <row r="264" spans="1:5" ht="15.75">
      <c r="A264" s="26"/>
      <c r="B264" s="27"/>
      <c r="C264" s="28"/>
      <c r="D264" s="29"/>
      <c r="E264" s="29"/>
    </row>
    <row r="265" spans="1:5" ht="15.75">
      <c r="A265" s="26"/>
      <c r="B265" s="27"/>
      <c r="C265" s="28"/>
      <c r="D265" s="29"/>
      <c r="E265" s="29"/>
    </row>
    <row r="266" spans="1:5" ht="15.75">
      <c r="A266" s="26"/>
      <c r="B266" s="32"/>
      <c r="C266" s="28"/>
      <c r="D266" s="29"/>
      <c r="E266" s="29"/>
    </row>
    <row r="267" spans="1:5" ht="15.75">
      <c r="A267" s="26"/>
      <c r="B267" s="27"/>
      <c r="C267" s="28"/>
      <c r="D267" s="29"/>
      <c r="E267" s="29"/>
    </row>
    <row r="268" spans="1:5" ht="15.75">
      <c r="A268" s="26"/>
      <c r="B268" s="27"/>
      <c r="C268" s="28"/>
      <c r="D268" s="29"/>
      <c r="E268" s="29"/>
    </row>
    <row r="269" spans="1:5" ht="15.75">
      <c r="A269" s="26"/>
      <c r="B269" s="27"/>
      <c r="C269" s="36"/>
      <c r="D269" s="29"/>
      <c r="E269" s="29"/>
    </row>
    <row r="270" spans="1:5" ht="15.75">
      <c r="A270" s="26"/>
      <c r="B270" s="27"/>
      <c r="C270" s="28"/>
      <c r="D270" s="29"/>
      <c r="E270" s="29"/>
    </row>
    <row r="271" spans="1:5" ht="15.75">
      <c r="A271" s="26"/>
      <c r="B271" s="27"/>
      <c r="C271" s="28"/>
      <c r="D271" s="29"/>
      <c r="E271" s="29"/>
    </row>
    <row r="272" spans="1:5" ht="15.75">
      <c r="A272" s="26"/>
      <c r="B272" s="27"/>
      <c r="C272" s="28"/>
      <c r="D272" s="29"/>
      <c r="E272" s="29"/>
    </row>
    <row r="273" spans="1:5" ht="15.75">
      <c r="A273" s="26"/>
      <c r="B273" s="32"/>
      <c r="C273" s="28"/>
      <c r="D273" s="29"/>
      <c r="E273" s="29"/>
    </row>
    <row r="274" spans="1:5" ht="15.75">
      <c r="A274" s="26"/>
      <c r="B274" s="32"/>
      <c r="C274" s="28"/>
      <c r="D274" s="29"/>
      <c r="E274" s="29"/>
    </row>
    <row r="275" spans="1:5" ht="15.75">
      <c r="A275" s="26"/>
      <c r="B275" s="32"/>
      <c r="C275" s="28"/>
      <c r="D275" s="29"/>
      <c r="E275" s="29"/>
    </row>
    <row r="276" spans="1:5" ht="15.75">
      <c r="A276" s="26"/>
      <c r="B276" s="32"/>
      <c r="C276" s="36"/>
      <c r="D276" s="29"/>
      <c r="E276" s="29"/>
    </row>
    <row r="277" spans="1:5" ht="15.75">
      <c r="A277" s="26"/>
      <c r="B277" s="32"/>
      <c r="C277" s="28"/>
      <c r="D277" s="29"/>
      <c r="E277" s="29"/>
    </row>
    <row r="278" spans="1:5" ht="15.75">
      <c r="A278" s="26"/>
      <c r="B278" s="27"/>
      <c r="C278" s="28"/>
      <c r="D278" s="29"/>
      <c r="E278" s="29"/>
    </row>
    <row r="279" spans="1:5" ht="15.75">
      <c r="A279" s="26"/>
      <c r="B279" s="27"/>
      <c r="C279" s="28"/>
      <c r="D279" s="29"/>
      <c r="E279" s="29"/>
    </row>
    <row r="280" spans="1:5" ht="15.75">
      <c r="A280" s="26"/>
      <c r="B280" s="27"/>
      <c r="C280" s="28"/>
      <c r="D280" s="29"/>
      <c r="E280" s="29"/>
    </row>
    <row r="281" spans="1:5" ht="15.75">
      <c r="A281" s="26"/>
      <c r="B281" s="32"/>
      <c r="C281" s="28"/>
      <c r="D281" s="29"/>
      <c r="E281" s="29"/>
    </row>
    <row r="282" spans="1:5" ht="15.75">
      <c r="A282" s="26"/>
      <c r="B282" s="32"/>
      <c r="C282" s="28"/>
      <c r="D282" s="29"/>
      <c r="E282" s="29"/>
    </row>
    <row r="283" spans="1:5" ht="15.75">
      <c r="A283" s="26"/>
      <c r="B283" s="32"/>
      <c r="C283" s="28"/>
      <c r="D283" s="29"/>
      <c r="E283" s="29"/>
    </row>
    <row r="284" spans="1:5" ht="15.75">
      <c r="A284" s="26"/>
      <c r="B284" s="32"/>
      <c r="C284" s="36"/>
      <c r="D284" s="29"/>
      <c r="E284" s="29"/>
    </row>
    <row r="285" spans="1:5" ht="15.75">
      <c r="A285" s="26"/>
      <c r="B285" s="32"/>
      <c r="C285" s="28"/>
      <c r="D285" s="29"/>
      <c r="E285" s="29"/>
    </row>
    <row r="286" spans="1:5" ht="15.75">
      <c r="A286" s="26"/>
      <c r="B286" s="27"/>
      <c r="C286" s="36"/>
      <c r="D286" s="29"/>
      <c r="E286" s="29"/>
    </row>
    <row r="287" spans="1:5" ht="15.75">
      <c r="A287" s="26"/>
      <c r="B287" s="27"/>
      <c r="C287" s="28"/>
      <c r="D287" s="29"/>
      <c r="E287" s="29"/>
    </row>
    <row r="288" spans="1:5" ht="15.75">
      <c r="A288" s="26"/>
      <c r="B288" s="27"/>
      <c r="C288" s="36"/>
      <c r="D288" s="29"/>
      <c r="E288" s="29"/>
    </row>
    <row r="289" spans="1:5" ht="15.75">
      <c r="A289" s="26"/>
      <c r="B289" s="27"/>
      <c r="C289" s="28"/>
      <c r="D289" s="29"/>
      <c r="E289" s="29"/>
    </row>
    <row r="290" spans="1:5" ht="15.75">
      <c r="A290" s="26"/>
      <c r="B290" s="32"/>
      <c r="C290" s="28"/>
      <c r="D290" s="29"/>
      <c r="E290" s="29"/>
    </row>
    <row r="291" spans="1:5" ht="15">
      <c r="A291" s="40"/>
      <c r="B291" s="27"/>
      <c r="C291" s="36"/>
      <c r="D291" s="29"/>
      <c r="E291" s="29"/>
    </row>
    <row r="292" spans="1:5" ht="15.75">
      <c r="A292" s="26"/>
      <c r="B292" s="32"/>
      <c r="C292" s="28"/>
      <c r="D292" s="29"/>
      <c r="E292" s="29"/>
    </row>
    <row r="293" spans="1:5" ht="15.75">
      <c r="A293" s="26"/>
      <c r="B293" s="27"/>
      <c r="C293" s="36"/>
      <c r="D293" s="29"/>
      <c r="E293" s="29"/>
    </row>
    <row r="294" spans="1:5" ht="15.75">
      <c r="A294" s="26"/>
      <c r="B294" s="27"/>
      <c r="C294" s="28"/>
      <c r="D294" s="29"/>
      <c r="E294" s="29"/>
    </row>
    <row r="295" spans="1:5" ht="15.75">
      <c r="A295" s="26"/>
      <c r="B295" s="27"/>
      <c r="C295" s="36"/>
      <c r="D295" s="29"/>
      <c r="E295" s="29"/>
    </row>
    <row r="296" spans="1:5" ht="15.75">
      <c r="A296" s="26"/>
      <c r="B296" s="27"/>
      <c r="C296" s="36"/>
      <c r="D296" s="29"/>
      <c r="E296" s="29"/>
    </row>
    <row r="297" spans="1:5" ht="15.75">
      <c r="A297" s="26"/>
      <c r="B297" s="27"/>
      <c r="C297" s="28"/>
      <c r="D297" s="29"/>
      <c r="E297" s="29"/>
    </row>
    <row r="298" spans="1:5" ht="15.75">
      <c r="A298" s="26"/>
      <c r="B298" s="32"/>
      <c r="C298" s="28"/>
      <c r="D298" s="29"/>
      <c r="E298" s="29"/>
    </row>
    <row r="299" spans="1:5" ht="15.75">
      <c r="A299" s="26"/>
      <c r="B299" s="27"/>
      <c r="C299" s="28"/>
      <c r="D299" s="29"/>
      <c r="E299" s="29"/>
    </row>
    <row r="300" spans="1:5" ht="15.75">
      <c r="A300" s="26"/>
      <c r="B300" s="27"/>
      <c r="C300" s="28"/>
      <c r="D300" s="29"/>
      <c r="E300" s="29"/>
    </row>
    <row r="301" spans="1:5" ht="15.75">
      <c r="A301" s="26"/>
      <c r="B301" s="27"/>
      <c r="C301" s="36"/>
      <c r="D301" s="29"/>
      <c r="E301" s="29"/>
    </row>
    <row r="302" spans="1:5" ht="15.75">
      <c r="A302" s="26"/>
      <c r="B302" s="27"/>
      <c r="C302" s="28"/>
      <c r="D302" s="29"/>
      <c r="E302" s="29"/>
    </row>
    <row r="303" spans="1:5" ht="15.75">
      <c r="A303" s="26"/>
      <c r="B303" s="32"/>
      <c r="C303" s="28"/>
      <c r="D303" s="29"/>
      <c r="E303" s="29"/>
    </row>
    <row r="304" spans="1:5" ht="15.75">
      <c r="A304" s="26"/>
      <c r="B304" s="32"/>
      <c r="C304" s="28"/>
      <c r="D304" s="29"/>
      <c r="E304" s="29"/>
    </row>
    <row r="305" spans="1:5" ht="15.75">
      <c r="A305" s="26"/>
      <c r="B305" s="32"/>
      <c r="C305" s="28"/>
      <c r="D305" s="29"/>
      <c r="E305" s="29"/>
    </row>
    <row r="306" spans="1:5" ht="15.75">
      <c r="A306" s="26"/>
      <c r="B306" s="27"/>
      <c r="C306" s="41"/>
      <c r="D306" s="29"/>
      <c r="E306" s="29"/>
    </row>
    <row r="307" spans="1:5" ht="15.75">
      <c r="A307" s="26"/>
      <c r="B307" s="32"/>
      <c r="C307" s="42"/>
      <c r="D307" s="29"/>
      <c r="E307" s="29"/>
    </row>
    <row r="308" spans="1:5" ht="15.75">
      <c r="A308" s="26"/>
      <c r="B308" s="27"/>
      <c r="C308" s="42"/>
      <c r="D308" s="29"/>
      <c r="E308" s="29"/>
    </row>
    <row r="309" spans="1:5" ht="15.75">
      <c r="A309" s="26"/>
      <c r="B309" s="27"/>
      <c r="C309" s="42"/>
      <c r="D309" s="29"/>
      <c r="E309" s="29"/>
    </row>
    <row r="310" spans="1:5" ht="15.75">
      <c r="A310" s="26"/>
      <c r="B310" s="27"/>
      <c r="C310" s="42"/>
      <c r="D310" s="29"/>
      <c r="E310" s="29"/>
    </row>
    <row r="311" spans="1:5" ht="15.75">
      <c r="A311" s="26"/>
      <c r="B311" s="27"/>
      <c r="C311" s="42"/>
      <c r="D311" s="29"/>
      <c r="E311" s="29"/>
    </row>
    <row r="312" spans="1:5" ht="15.75">
      <c r="A312" s="26"/>
      <c r="B312" s="27"/>
      <c r="C312" s="42"/>
      <c r="D312" s="29"/>
      <c r="E312" s="29"/>
    </row>
    <row r="313" spans="1:5" ht="15.75">
      <c r="A313" s="26"/>
      <c r="B313" s="27"/>
      <c r="C313" s="42"/>
      <c r="D313" s="29"/>
      <c r="E313" s="29"/>
    </row>
    <row r="314" spans="1:5" ht="15">
      <c r="A314" s="43"/>
      <c r="B314" s="27"/>
      <c r="C314" s="41"/>
      <c r="D314" s="29"/>
      <c r="E314" s="29"/>
    </row>
    <row r="315" spans="1:5" ht="15.75">
      <c r="A315" s="26"/>
      <c r="B315" s="32"/>
      <c r="C315" s="28"/>
      <c r="D315" s="29"/>
      <c r="E315" s="29"/>
    </row>
    <row r="316" spans="1:5" ht="15.75">
      <c r="A316" s="26"/>
      <c r="B316" s="27"/>
      <c r="C316" s="36"/>
      <c r="D316" s="29"/>
      <c r="E316" s="29"/>
    </row>
    <row r="317" spans="1:5" ht="15.75">
      <c r="A317" s="26"/>
      <c r="B317" s="27"/>
      <c r="C317" s="28"/>
      <c r="D317" s="29"/>
      <c r="E317" s="29"/>
    </row>
    <row r="318" spans="1:5" ht="15.75">
      <c r="A318" s="26"/>
      <c r="B318" s="32"/>
      <c r="C318" s="36"/>
      <c r="D318" s="29"/>
      <c r="E318" s="29"/>
    </row>
    <row r="319" spans="1:5" ht="15.75">
      <c r="A319" s="26"/>
      <c r="B319" s="32"/>
      <c r="C319" s="41"/>
      <c r="D319" s="29"/>
      <c r="E319" s="29"/>
    </row>
    <row r="320" spans="1:5" ht="15.75">
      <c r="A320" s="26"/>
      <c r="B320" s="32"/>
      <c r="C320" s="42"/>
      <c r="D320" s="29"/>
      <c r="E320" s="29"/>
    </row>
    <row r="321" spans="1:5" ht="15.75">
      <c r="A321" s="26"/>
      <c r="B321" s="32"/>
      <c r="C321" s="28"/>
      <c r="D321" s="29"/>
      <c r="E321" s="29"/>
    </row>
    <row r="322" spans="1:5" ht="15.75">
      <c r="A322" s="26"/>
      <c r="B322" s="32"/>
      <c r="C322" s="41"/>
      <c r="D322" s="29"/>
      <c r="E322" s="29"/>
    </row>
    <row r="323" spans="1:5" ht="15.75">
      <c r="A323" s="26"/>
      <c r="B323" s="32"/>
      <c r="C323" s="42"/>
      <c r="D323" s="29"/>
      <c r="E323" s="29"/>
    </row>
    <row r="324" spans="1:5" ht="15.75">
      <c r="A324" s="26"/>
      <c r="B324" s="27"/>
      <c r="C324" s="42"/>
      <c r="D324" s="29"/>
      <c r="E324" s="29"/>
    </row>
    <row r="325" spans="1:5" ht="15.75">
      <c r="A325" s="26"/>
      <c r="B325" s="27"/>
      <c r="C325" s="42"/>
      <c r="D325" s="29"/>
      <c r="E325" s="29"/>
    </row>
    <row r="326" spans="1:5" ht="15.75">
      <c r="A326" s="26"/>
      <c r="B326" s="27"/>
      <c r="C326" s="42"/>
      <c r="D326" s="29"/>
      <c r="E326" s="29"/>
    </row>
    <row r="327" spans="1:5" ht="15.75">
      <c r="A327" s="26"/>
      <c r="B327" s="27"/>
      <c r="C327" s="42"/>
      <c r="D327" s="29"/>
      <c r="E327" s="29"/>
    </row>
    <row r="328" spans="1:5" ht="15.75">
      <c r="A328" s="26"/>
      <c r="B328" s="27"/>
      <c r="C328" s="44"/>
      <c r="D328" s="29"/>
      <c r="E328" s="29"/>
    </row>
    <row r="329" spans="1:5" ht="15.75">
      <c r="A329" s="26"/>
      <c r="B329" s="27"/>
      <c r="C329" s="28"/>
      <c r="D329" s="29"/>
      <c r="E329" s="29"/>
    </row>
    <row r="330" spans="1:5" ht="15.75">
      <c r="A330" s="26"/>
      <c r="B330" s="27"/>
      <c r="C330" s="42"/>
      <c r="D330" s="29"/>
      <c r="E330" s="29"/>
    </row>
    <row r="331" spans="1:5" ht="15.75">
      <c r="A331" s="26"/>
      <c r="B331" s="27"/>
      <c r="C331" s="42"/>
      <c r="D331" s="29"/>
      <c r="E331" s="29"/>
    </row>
    <row r="332" spans="1:5" ht="15.75">
      <c r="A332" s="26"/>
      <c r="B332" s="27"/>
      <c r="C332" s="41"/>
      <c r="D332" s="29"/>
      <c r="E332" s="29"/>
    </row>
    <row r="333" spans="1:5" ht="15.75">
      <c r="A333" s="26"/>
      <c r="B333" s="27"/>
      <c r="C333" s="42"/>
      <c r="D333" s="29"/>
      <c r="E333" s="29"/>
    </row>
    <row r="334" spans="1:5" ht="15.75">
      <c r="A334" s="26"/>
      <c r="B334" s="27"/>
      <c r="C334" s="42"/>
      <c r="D334" s="29"/>
      <c r="E334" s="29"/>
    </row>
    <row r="335" spans="1:5" ht="15">
      <c r="A335" s="37"/>
      <c r="B335" s="27"/>
      <c r="C335" s="42"/>
      <c r="D335" s="29"/>
      <c r="E335" s="29"/>
    </row>
    <row r="336" spans="1:5" ht="15.75">
      <c r="A336" s="26"/>
      <c r="B336" s="32"/>
      <c r="C336" s="42"/>
      <c r="D336" s="29"/>
      <c r="E336" s="29"/>
    </row>
    <row r="337" spans="1:5" ht="15.75">
      <c r="A337" s="26"/>
      <c r="B337" s="32"/>
      <c r="C337" s="41"/>
      <c r="D337" s="37"/>
      <c r="E337" s="37"/>
    </row>
    <row r="338" spans="1:5" ht="15.75">
      <c r="A338" s="26"/>
      <c r="B338" s="45"/>
      <c r="C338" s="42"/>
      <c r="D338" s="29"/>
      <c r="E338" s="29"/>
    </row>
    <row r="339" spans="1:5" ht="75" customHeight="1">
      <c r="A339" s="26"/>
      <c r="B339" s="45"/>
      <c r="C339" s="36"/>
      <c r="D339" s="29"/>
      <c r="E339" s="29"/>
    </row>
    <row r="340" spans="1:5" ht="15.75">
      <c r="A340" s="26"/>
      <c r="B340" s="45"/>
      <c r="C340" s="46"/>
      <c r="D340" s="29"/>
      <c r="E340" s="29"/>
    </row>
    <row r="341" spans="1:5" ht="15.75">
      <c r="A341" s="26"/>
      <c r="B341" s="45"/>
      <c r="C341" s="47"/>
      <c r="D341" s="29"/>
      <c r="E341" s="29"/>
    </row>
    <row r="342" spans="1:5" ht="15.75">
      <c r="A342" s="26"/>
      <c r="B342" s="48"/>
      <c r="C342" s="47"/>
      <c r="D342" s="29"/>
      <c r="E342" s="29"/>
    </row>
    <row r="343" spans="1:5" ht="15.75">
      <c r="A343" s="26"/>
      <c r="B343" s="45"/>
      <c r="C343" s="47"/>
      <c r="D343" s="29"/>
      <c r="E343" s="29"/>
    </row>
    <row r="344" spans="1:5" ht="15.75">
      <c r="A344" s="26"/>
      <c r="B344" s="45"/>
      <c r="C344" s="47"/>
      <c r="D344" s="29"/>
      <c r="E344" s="29"/>
    </row>
    <row r="345" spans="1:5" ht="15.75">
      <c r="A345" s="26"/>
      <c r="B345" s="45"/>
      <c r="C345" s="46"/>
      <c r="D345" s="29"/>
      <c r="E345" s="29"/>
    </row>
    <row r="346" spans="1:5" ht="90" customHeight="1">
      <c r="A346" s="26"/>
      <c r="B346" s="32"/>
      <c r="C346" s="47"/>
      <c r="D346" s="29"/>
      <c r="E346" s="29"/>
    </row>
    <row r="347" spans="1:5" ht="15.75">
      <c r="A347" s="26"/>
      <c r="B347" s="27"/>
      <c r="C347" s="47"/>
      <c r="D347" s="29"/>
      <c r="E347" s="29"/>
    </row>
    <row r="348" spans="1:5" ht="15.75">
      <c r="A348" s="26"/>
      <c r="B348" s="27"/>
      <c r="C348" s="47"/>
      <c r="D348" s="29"/>
      <c r="E348" s="29"/>
    </row>
    <row r="349" spans="1:5" ht="15.75">
      <c r="A349" s="26"/>
      <c r="B349" s="27"/>
      <c r="C349" s="46"/>
      <c r="D349" s="29"/>
      <c r="E349" s="29"/>
    </row>
    <row r="350" spans="1:5" ht="15.75">
      <c r="A350" s="26"/>
      <c r="B350" s="27"/>
      <c r="C350" s="49"/>
      <c r="D350" s="29"/>
      <c r="E350" s="29"/>
    </row>
    <row r="351" spans="1:5" ht="15.75">
      <c r="A351" s="26"/>
      <c r="B351" s="27"/>
      <c r="C351" s="46"/>
      <c r="D351" s="29"/>
      <c r="E351" s="29"/>
    </row>
    <row r="352" spans="1:5" ht="15.75">
      <c r="A352" s="26"/>
      <c r="B352" s="27"/>
      <c r="C352" s="49"/>
      <c r="D352" s="29"/>
      <c r="E352" s="29"/>
    </row>
    <row r="353" spans="1:5" ht="15">
      <c r="A353" s="37"/>
      <c r="B353" s="27"/>
      <c r="C353" s="49"/>
      <c r="D353" s="29"/>
      <c r="E353" s="29"/>
    </row>
    <row r="354" spans="1:5" ht="15.75">
      <c r="A354" s="26"/>
      <c r="B354" s="32"/>
      <c r="C354" s="49"/>
      <c r="D354" s="29"/>
      <c r="E354" s="29"/>
    </row>
    <row r="355" spans="1:5" ht="15.75">
      <c r="A355" s="26"/>
      <c r="B355" s="32"/>
      <c r="C355" s="46"/>
      <c r="D355" s="29"/>
      <c r="E355" s="29"/>
    </row>
    <row r="356" spans="1:5" ht="15.75">
      <c r="A356" s="26"/>
      <c r="B356" s="27"/>
      <c r="C356" s="49"/>
      <c r="D356" s="29"/>
      <c r="E356" s="29"/>
    </row>
    <row r="357" spans="1:5" ht="15.75">
      <c r="A357" s="26"/>
      <c r="B357" s="27"/>
      <c r="C357" s="36"/>
      <c r="D357" s="29"/>
      <c r="E357" s="29"/>
    </row>
    <row r="358" spans="1:5" ht="15.75">
      <c r="A358" s="26"/>
      <c r="B358" s="27"/>
      <c r="C358" s="36"/>
      <c r="D358" s="29"/>
      <c r="E358" s="29"/>
    </row>
    <row r="359" spans="1:5" ht="15.75">
      <c r="A359" s="26"/>
      <c r="B359" s="27"/>
      <c r="C359" s="25"/>
      <c r="D359" s="29"/>
      <c r="E359" s="29"/>
    </row>
    <row r="360" spans="1:5" ht="15.75">
      <c r="A360" s="26"/>
      <c r="B360" s="27"/>
      <c r="C360" s="25"/>
      <c r="D360" s="29"/>
      <c r="E360" s="29"/>
    </row>
    <row r="361" spans="1:5" ht="15.75">
      <c r="A361" s="26"/>
      <c r="B361" s="27"/>
      <c r="C361" s="25"/>
      <c r="D361" s="29"/>
      <c r="E361" s="29"/>
    </row>
    <row r="362" spans="1:5" ht="15.75">
      <c r="A362" s="26"/>
      <c r="B362" s="27"/>
      <c r="C362" s="25"/>
      <c r="D362" s="29"/>
      <c r="E362" s="29"/>
    </row>
    <row r="363" spans="1:5" ht="15.75">
      <c r="A363" s="26"/>
      <c r="B363" s="27"/>
      <c r="C363" s="25"/>
      <c r="D363" s="29"/>
      <c r="E363" s="29"/>
    </row>
    <row r="364" spans="1:5" ht="15.75">
      <c r="A364" s="26"/>
      <c r="B364" s="27"/>
      <c r="C364" s="25"/>
      <c r="D364" s="29"/>
      <c r="E364" s="29"/>
    </row>
    <row r="365" spans="1:5" ht="15.75">
      <c r="A365" s="26"/>
      <c r="B365" s="32"/>
      <c r="C365" s="25"/>
      <c r="D365" s="29"/>
      <c r="E365" s="29"/>
    </row>
    <row r="366" spans="1:5" ht="15.75">
      <c r="A366" s="26"/>
      <c r="B366" s="27"/>
      <c r="C366" s="25"/>
      <c r="D366" s="29"/>
      <c r="E366" s="29"/>
    </row>
    <row r="367" spans="1:5" ht="15.75">
      <c r="A367" s="26"/>
      <c r="B367" s="32"/>
      <c r="C367" s="25"/>
      <c r="D367" s="29"/>
      <c r="E367" s="29"/>
    </row>
    <row r="368" spans="1:5" ht="15.75">
      <c r="A368" s="26"/>
      <c r="B368" s="27"/>
      <c r="C368" s="36"/>
      <c r="D368" s="29"/>
      <c r="E368" s="29"/>
    </row>
    <row r="369" spans="1:5" ht="15.75">
      <c r="A369" s="26"/>
      <c r="B369" s="32"/>
      <c r="C369" s="25"/>
      <c r="D369" s="29"/>
      <c r="E369" s="29"/>
    </row>
    <row r="370" spans="1:5" ht="15.75">
      <c r="A370" s="26"/>
      <c r="B370" s="32"/>
      <c r="C370" s="36"/>
      <c r="D370" s="29"/>
      <c r="E370" s="29"/>
    </row>
    <row r="371" spans="1:5" ht="15.75">
      <c r="A371" s="26"/>
      <c r="B371" s="32"/>
      <c r="C371" s="28"/>
      <c r="D371" s="29"/>
      <c r="E371" s="29"/>
    </row>
    <row r="372" spans="1:5" ht="15.75">
      <c r="A372" s="26"/>
      <c r="B372" s="32"/>
      <c r="C372" s="50"/>
      <c r="D372" s="29"/>
      <c r="E372" s="29"/>
    </row>
    <row r="373" spans="1:5" ht="15">
      <c r="A373" s="29"/>
      <c r="B373" s="27"/>
      <c r="C373" s="28"/>
      <c r="D373" s="29"/>
      <c r="E373" s="29"/>
    </row>
    <row r="374" spans="1:5" ht="15">
      <c r="C374" s="28"/>
      <c r="D374" s="29"/>
      <c r="E374" s="29"/>
    </row>
    <row r="375" spans="1:5" ht="15.75">
      <c r="B375" s="51"/>
      <c r="C375" s="50"/>
      <c r="D375" s="52"/>
      <c r="E375" s="52"/>
    </row>
    <row r="376" spans="1:5" ht="18.75">
      <c r="C376" s="49"/>
      <c r="D376" s="54"/>
      <c r="E376" s="54"/>
    </row>
    <row r="377" spans="1:5" ht="15.75">
      <c r="C377" s="53"/>
    </row>
    <row r="378" spans="1:5" ht="18.75">
      <c r="B378" s="51"/>
      <c r="C378" s="55"/>
    </row>
    <row r="379" spans="1:5" ht="12">
      <c r="C379" s="56"/>
    </row>
    <row r="380" spans="1:5" ht="12">
      <c r="C380" s="56"/>
    </row>
    <row r="381" spans="1:5" ht="12">
      <c r="C381" s="57"/>
    </row>
    <row r="382" spans="1:5" ht="12">
      <c r="C382" s="56"/>
    </row>
    <row r="383" spans="1:5" ht="12">
      <c r="C383" s="56"/>
    </row>
    <row r="384" spans="1:5" ht="12">
      <c r="C384" s="56"/>
    </row>
    <row r="385" spans="2:5" ht="12">
      <c r="C385" s="56"/>
    </row>
    <row r="386" spans="2:5" ht="12">
      <c r="B386" s="58"/>
      <c r="C386" s="56"/>
    </row>
    <row r="387" spans="2:5" ht="12">
      <c r="B387" s="58"/>
      <c r="C387" s="56"/>
      <c r="D387" s="59"/>
      <c r="E387" s="59"/>
    </row>
    <row r="388" spans="2:5" ht="12">
      <c r="B388" s="58"/>
      <c r="C388" s="56"/>
      <c r="D388" s="59"/>
      <c r="E388" s="59"/>
    </row>
    <row r="389" spans="2:5" ht="12">
      <c r="B389" s="58"/>
      <c r="C389" s="56"/>
      <c r="D389" s="59"/>
      <c r="E389" s="59"/>
    </row>
    <row r="390" spans="2:5" ht="12">
      <c r="B390" s="58"/>
      <c r="C390" s="56"/>
      <c r="D390" s="59"/>
      <c r="E390" s="59"/>
    </row>
    <row r="391" spans="2:5" ht="12">
      <c r="B391" s="58"/>
      <c r="C391" s="56"/>
      <c r="D391" s="59"/>
      <c r="E391" s="59"/>
    </row>
    <row r="392" spans="2:5" ht="12">
      <c r="C392" s="56"/>
      <c r="D392" s="59"/>
      <c r="E392" s="59"/>
    </row>
    <row r="393" spans="2:5" ht="12">
      <c r="C393" s="56"/>
    </row>
    <row r="394" spans="2:5" ht="12">
      <c r="C394" s="56"/>
    </row>
    <row r="395" spans="2:5" ht="12"/>
    <row r="396" spans="2:5" ht="12"/>
    <row r="397" spans="2:5" ht="12"/>
    <row r="398" spans="2:5" ht="12"/>
    <row r="399" spans="2:5" ht="12"/>
    <row r="400" spans="2:5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78" customHeight="1"/>
    <row r="414" ht="12"/>
    <row r="415" ht="12"/>
    <row r="416" ht="12"/>
    <row r="417" ht="12"/>
    <row r="418" ht="12"/>
    <row r="419" ht="12"/>
    <row r="420" ht="12"/>
    <row r="421" ht="12"/>
    <row r="422" ht="57" customHeight="1"/>
    <row r="423" ht="12"/>
    <row r="424" ht="12"/>
    <row r="425" ht="12"/>
    <row r="426" ht="57" customHeight="1"/>
    <row r="427" ht="12"/>
    <row r="428" ht="12"/>
    <row r="429" ht="12"/>
    <row r="430" ht="12"/>
    <row r="431" ht="12"/>
    <row r="432" ht="12"/>
    <row r="433" ht="12"/>
    <row r="434" ht="12"/>
    <row r="435" ht="12"/>
    <row r="436" ht="60" customHeight="1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4" ht="12"/>
    <row r="495" ht="12"/>
    <row r="496" ht="12"/>
    <row r="497" ht="12"/>
    <row r="498" ht="12"/>
    <row r="499" ht="12"/>
    <row r="500" ht="12"/>
  </sheetData>
  <mergeCells count="16">
    <mergeCell ref="A2:G2"/>
    <mergeCell ref="A5:E5"/>
    <mergeCell ref="A6:A8"/>
    <mergeCell ref="B6:B8"/>
    <mergeCell ref="C6:C8"/>
    <mergeCell ref="D6:D8"/>
    <mergeCell ref="E6:E8"/>
    <mergeCell ref="F6:F8"/>
    <mergeCell ref="A3:G3"/>
    <mergeCell ref="A4:G4"/>
    <mergeCell ref="D148:G148"/>
    <mergeCell ref="D149:G149"/>
    <mergeCell ref="D139:F139"/>
    <mergeCell ref="D140:F140"/>
    <mergeCell ref="G6:G8"/>
    <mergeCell ref="D138:F138"/>
  </mergeCells>
  <printOptions horizontalCentered="1"/>
  <pageMargins left="0.78740157480314965" right="0.19685039370078741" top="0.31496062992125984" bottom="0.9055118110236221" header="0.31496062992125984" footer="0.51181102362204722"/>
  <pageSetup paperSize="9" scale="48" fitToWidth="0" fitToHeight="0" orientation="portrait" useFirstPageNumber="1" r:id="rId1"/>
  <headerFooter alignWithMargins="0">
    <oddHeader>&amp;C</oddHeader>
  </headerFooter>
  <rowBreaks count="2" manualBreakCount="2">
    <brk id="47" max="16383" man="1"/>
    <brk id="1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topLeftCell="A16" zoomScale="106" zoomScaleNormal="106" workbookViewId="0">
      <selection activeCell="J10" sqref="J10"/>
    </sheetView>
  </sheetViews>
  <sheetFormatPr defaultRowHeight="12.75"/>
  <cols>
    <col min="1" max="1" width="4.42578125" style="2" customWidth="1"/>
    <col min="2" max="2" width="10" style="2" customWidth="1"/>
    <col min="3" max="3" width="38.140625" style="2" customWidth="1"/>
    <col min="4" max="4" width="7" style="2" customWidth="1"/>
    <col min="5" max="6" width="9.140625" style="2"/>
    <col min="7" max="7" width="9.85546875" style="2" bestFit="1" customWidth="1"/>
    <col min="8" max="16384" width="9.140625" style="2"/>
  </cols>
  <sheetData>
    <row r="1" spans="1:16">
      <c r="A1" s="580" t="s">
        <v>809</v>
      </c>
      <c r="B1" s="580"/>
      <c r="C1" s="580"/>
      <c r="D1" s="580"/>
      <c r="E1" s="580"/>
      <c r="F1" s="580"/>
      <c r="G1" s="580"/>
    </row>
    <row r="2" spans="1:16" ht="7.5" customHeight="1">
      <c r="A2" s="580"/>
      <c r="B2" s="580"/>
      <c r="C2" s="580"/>
      <c r="D2" s="580"/>
      <c r="E2" s="580"/>
      <c r="F2" s="580"/>
      <c r="G2" s="580"/>
    </row>
    <row r="3" spans="1:16" ht="51" customHeight="1">
      <c r="A3" s="662" t="s">
        <v>552</v>
      </c>
      <c r="B3" s="662"/>
      <c r="C3" s="829" t="s">
        <v>824</v>
      </c>
      <c r="D3" s="663"/>
      <c r="E3" s="663"/>
      <c r="F3" s="663"/>
      <c r="G3" s="663"/>
      <c r="J3" s="3"/>
    </row>
    <row r="4" spans="1:16" ht="18" customHeight="1">
      <c r="A4" s="581" t="s">
        <v>553</v>
      </c>
      <c r="B4" s="582"/>
      <c r="C4" s="582"/>
      <c r="D4" s="582"/>
      <c r="E4" s="582"/>
      <c r="F4" s="582"/>
      <c r="G4" s="582"/>
    </row>
    <row r="5" spans="1:16" ht="6.75" customHeight="1">
      <c r="C5" s="3"/>
    </row>
    <row r="6" spans="1:16">
      <c r="A6" s="583" t="s">
        <v>15</v>
      </c>
      <c r="B6" s="583" t="s">
        <v>45</v>
      </c>
      <c r="C6" s="584" t="s">
        <v>19</v>
      </c>
      <c r="D6" s="583" t="s">
        <v>46</v>
      </c>
      <c r="E6" s="583" t="s">
        <v>5</v>
      </c>
      <c r="F6" s="583" t="s">
        <v>47</v>
      </c>
      <c r="G6" s="583" t="s">
        <v>21</v>
      </c>
    </row>
    <row r="7" spans="1:16">
      <c r="A7" s="583"/>
      <c r="B7" s="583"/>
      <c r="C7" s="584"/>
      <c r="D7" s="583"/>
      <c r="E7" s="583"/>
      <c r="F7" s="583"/>
      <c r="G7" s="583"/>
    </row>
    <row r="8" spans="1:16">
      <c r="A8" s="583"/>
      <c r="B8" s="583"/>
      <c r="C8" s="584"/>
      <c r="D8" s="583"/>
      <c r="E8" s="583"/>
      <c r="F8" s="583"/>
      <c r="G8" s="583"/>
    </row>
    <row r="9" spans="1:16" ht="3" customHeight="1">
      <c r="A9" s="664"/>
      <c r="B9" s="664"/>
      <c r="C9" s="664"/>
      <c r="D9" s="664"/>
      <c r="E9" s="664"/>
      <c r="F9" s="664"/>
      <c r="G9" s="664"/>
    </row>
    <row r="10" spans="1:16" ht="30" customHeight="1">
      <c r="A10" s="12" t="s">
        <v>33</v>
      </c>
      <c r="B10" s="5" t="s">
        <v>554</v>
      </c>
      <c r="C10" s="5" t="s">
        <v>555</v>
      </c>
      <c r="D10" s="4" t="s">
        <v>95</v>
      </c>
      <c r="E10" s="5">
        <v>114</v>
      </c>
      <c r="F10" s="5">
        <v>0</v>
      </c>
      <c r="G10" s="5">
        <f>ROUND(E10*F10,2)</f>
        <v>0</v>
      </c>
      <c r="H10" s="3"/>
      <c r="P10" s="6"/>
    </row>
    <row r="11" spans="1:16" ht="24">
      <c r="A11" s="12" t="s">
        <v>34</v>
      </c>
      <c r="B11" s="5" t="s">
        <v>556</v>
      </c>
      <c r="C11" s="5" t="s">
        <v>78</v>
      </c>
      <c r="D11" s="4" t="s">
        <v>18</v>
      </c>
      <c r="E11" s="5">
        <v>402</v>
      </c>
      <c r="F11" s="5">
        <v>0</v>
      </c>
      <c r="G11" s="5">
        <f t="shared" ref="G11:G29" si="0">ROUND(E11*F11,2)</f>
        <v>0</v>
      </c>
      <c r="H11" s="3"/>
    </row>
    <row r="12" spans="1:16" ht="24">
      <c r="A12" s="12" t="s">
        <v>8</v>
      </c>
      <c r="B12" s="5" t="s">
        <v>557</v>
      </c>
      <c r="C12" s="5" t="s">
        <v>558</v>
      </c>
      <c r="D12" s="4" t="s">
        <v>18</v>
      </c>
      <c r="E12" s="5">
        <v>760</v>
      </c>
      <c r="F12" s="5">
        <v>0</v>
      </c>
      <c r="G12" s="5">
        <f t="shared" si="0"/>
        <v>0</v>
      </c>
      <c r="P12" s="6"/>
    </row>
    <row r="13" spans="1:16" ht="24">
      <c r="A13" s="12" t="s">
        <v>28</v>
      </c>
      <c r="B13" s="5" t="s">
        <v>559</v>
      </c>
      <c r="C13" s="5" t="s">
        <v>98</v>
      </c>
      <c r="D13" s="4" t="s">
        <v>18</v>
      </c>
      <c r="E13" s="5">
        <v>410</v>
      </c>
      <c r="F13" s="5">
        <v>0</v>
      </c>
      <c r="G13" s="5">
        <f t="shared" si="0"/>
        <v>0</v>
      </c>
    </row>
    <row r="14" spans="1:16" ht="24">
      <c r="A14" s="12" t="s">
        <v>29</v>
      </c>
      <c r="B14" s="5" t="s">
        <v>355</v>
      </c>
      <c r="C14" s="5" t="s">
        <v>560</v>
      </c>
      <c r="D14" s="4" t="s">
        <v>0</v>
      </c>
      <c r="E14" s="5">
        <v>3</v>
      </c>
      <c r="F14" s="5">
        <v>0</v>
      </c>
      <c r="G14" s="5">
        <f t="shared" si="0"/>
        <v>0</v>
      </c>
    </row>
    <row r="15" spans="1:16" ht="36">
      <c r="A15" s="12" t="s">
        <v>30</v>
      </c>
      <c r="B15" s="5" t="s">
        <v>347</v>
      </c>
      <c r="C15" s="5" t="s">
        <v>774</v>
      </c>
      <c r="D15" s="4" t="s">
        <v>0</v>
      </c>
      <c r="E15" s="5">
        <v>2</v>
      </c>
      <c r="F15" s="5">
        <v>0</v>
      </c>
      <c r="G15" s="5">
        <f t="shared" si="0"/>
        <v>0</v>
      </c>
    </row>
    <row r="16" spans="1:16" ht="24">
      <c r="A16" s="12" t="s">
        <v>31</v>
      </c>
      <c r="B16" s="5" t="s">
        <v>164</v>
      </c>
      <c r="C16" s="5" t="s">
        <v>561</v>
      </c>
      <c r="D16" s="4" t="s">
        <v>95</v>
      </c>
      <c r="E16" s="5">
        <v>114</v>
      </c>
      <c r="F16" s="5">
        <v>0</v>
      </c>
      <c r="G16" s="5">
        <f t="shared" si="0"/>
        <v>0</v>
      </c>
    </row>
    <row r="17" spans="1:9" ht="24">
      <c r="A17" s="12" t="s">
        <v>35</v>
      </c>
      <c r="B17" s="5" t="s">
        <v>353</v>
      </c>
      <c r="C17" s="5" t="s">
        <v>562</v>
      </c>
      <c r="D17" s="4" t="s">
        <v>0</v>
      </c>
      <c r="E17" s="5">
        <v>3</v>
      </c>
      <c r="F17" s="5">
        <v>0</v>
      </c>
      <c r="G17" s="5">
        <f t="shared" si="0"/>
        <v>0</v>
      </c>
    </row>
    <row r="18" spans="1:9" ht="24">
      <c r="A18" s="12" t="s">
        <v>32</v>
      </c>
      <c r="B18" s="5" t="s">
        <v>351</v>
      </c>
      <c r="C18" s="5" t="s">
        <v>352</v>
      </c>
      <c r="D18" s="4" t="s">
        <v>0</v>
      </c>
      <c r="E18" s="5">
        <v>3</v>
      </c>
      <c r="F18" s="5">
        <v>0</v>
      </c>
      <c r="G18" s="5">
        <f t="shared" si="0"/>
        <v>0</v>
      </c>
    </row>
    <row r="19" spans="1:9" ht="48">
      <c r="A19" s="12" t="s">
        <v>36</v>
      </c>
      <c r="B19" s="5" t="s">
        <v>563</v>
      </c>
      <c r="C19" s="5" t="s">
        <v>564</v>
      </c>
      <c r="D19" s="4" t="s">
        <v>0</v>
      </c>
      <c r="E19" s="5">
        <v>15</v>
      </c>
      <c r="F19" s="5">
        <v>0</v>
      </c>
      <c r="G19" s="5">
        <f t="shared" si="0"/>
        <v>0</v>
      </c>
    </row>
    <row r="20" spans="1:9" ht="24">
      <c r="A20" s="12" t="s">
        <v>37</v>
      </c>
      <c r="B20" s="5" t="s">
        <v>563</v>
      </c>
      <c r="C20" s="5" t="s">
        <v>771</v>
      </c>
      <c r="D20" s="4" t="s">
        <v>0</v>
      </c>
      <c r="E20" s="5">
        <v>3</v>
      </c>
      <c r="F20" s="5">
        <v>0</v>
      </c>
      <c r="G20" s="5">
        <f t="shared" ref="G20" si="1">ROUND(E20*F20,2)</f>
        <v>0</v>
      </c>
    </row>
    <row r="21" spans="1:9" ht="24">
      <c r="A21" s="12" t="s">
        <v>42</v>
      </c>
      <c r="B21" s="5" t="s">
        <v>353</v>
      </c>
      <c r="C21" s="5" t="s">
        <v>566</v>
      </c>
      <c r="D21" s="4" t="s">
        <v>0</v>
      </c>
      <c r="E21" s="5">
        <v>3</v>
      </c>
      <c r="F21" s="5">
        <v>0</v>
      </c>
      <c r="G21" s="5">
        <f t="shared" si="0"/>
        <v>0</v>
      </c>
    </row>
    <row r="22" spans="1:9" ht="24">
      <c r="A22" s="12" t="s">
        <v>43</v>
      </c>
      <c r="B22" s="5" t="s">
        <v>351</v>
      </c>
      <c r="C22" s="5" t="s">
        <v>772</v>
      </c>
      <c r="D22" s="4" t="s">
        <v>0</v>
      </c>
      <c r="E22" s="5">
        <v>3</v>
      </c>
      <c r="F22" s="5">
        <v>0</v>
      </c>
      <c r="G22" s="5">
        <f t="shared" si="0"/>
        <v>0</v>
      </c>
      <c r="I22" s="542"/>
    </row>
    <row r="23" spans="1:9" ht="24">
      <c r="A23" s="12" t="s">
        <v>38</v>
      </c>
      <c r="B23" s="5" t="s">
        <v>371</v>
      </c>
      <c r="C23" s="5" t="s">
        <v>567</v>
      </c>
      <c r="D23" s="4" t="s">
        <v>0</v>
      </c>
      <c r="E23" s="5">
        <v>15</v>
      </c>
      <c r="F23" s="5">
        <v>0</v>
      </c>
      <c r="G23" s="5">
        <f t="shared" si="0"/>
        <v>0</v>
      </c>
    </row>
    <row r="24" spans="1:9" ht="36">
      <c r="A24" s="12" t="s">
        <v>39</v>
      </c>
      <c r="B24" s="5" t="s">
        <v>565</v>
      </c>
      <c r="C24" s="5" t="s">
        <v>49</v>
      </c>
      <c r="D24" s="4" t="s">
        <v>0</v>
      </c>
      <c r="E24" s="5">
        <v>30</v>
      </c>
      <c r="F24" s="5">
        <v>0</v>
      </c>
      <c r="G24" s="5">
        <f t="shared" si="0"/>
        <v>0</v>
      </c>
    </row>
    <row r="25" spans="1:9" ht="24">
      <c r="A25" s="12" t="s">
        <v>44</v>
      </c>
      <c r="B25" s="5" t="s">
        <v>382</v>
      </c>
      <c r="C25" s="5" t="s">
        <v>383</v>
      </c>
      <c r="D25" s="4" t="s">
        <v>568</v>
      </c>
      <c r="E25" s="5">
        <v>1</v>
      </c>
      <c r="F25" s="5">
        <v>0</v>
      </c>
      <c r="G25" s="5">
        <f t="shared" si="0"/>
        <v>0</v>
      </c>
    </row>
    <row r="26" spans="1:9" ht="24">
      <c r="A26" s="12" t="s">
        <v>64</v>
      </c>
      <c r="B26" s="5" t="s">
        <v>384</v>
      </c>
      <c r="C26" s="5" t="s">
        <v>385</v>
      </c>
      <c r="D26" s="4" t="s">
        <v>568</v>
      </c>
      <c r="E26" s="5">
        <v>14</v>
      </c>
      <c r="F26" s="5">
        <v>0</v>
      </c>
      <c r="G26" s="5">
        <f t="shared" si="0"/>
        <v>0</v>
      </c>
    </row>
    <row r="27" spans="1:9" ht="24">
      <c r="A27" s="12" t="s">
        <v>66</v>
      </c>
      <c r="B27" s="5" t="s">
        <v>386</v>
      </c>
      <c r="C27" s="5" t="s">
        <v>569</v>
      </c>
      <c r="D27" s="4" t="s">
        <v>41</v>
      </c>
      <c r="E27" s="5">
        <v>1</v>
      </c>
      <c r="F27" s="5">
        <v>0</v>
      </c>
      <c r="G27" s="5">
        <f t="shared" si="0"/>
        <v>0</v>
      </c>
    </row>
    <row r="28" spans="1:9" ht="24">
      <c r="A28" s="12" t="s">
        <v>67</v>
      </c>
      <c r="B28" s="5" t="s">
        <v>388</v>
      </c>
      <c r="C28" s="5" t="s">
        <v>570</v>
      </c>
      <c r="D28" s="4" t="s">
        <v>41</v>
      </c>
      <c r="E28" s="5">
        <v>14</v>
      </c>
      <c r="F28" s="5">
        <v>0</v>
      </c>
      <c r="G28" s="5">
        <f t="shared" si="0"/>
        <v>0</v>
      </c>
    </row>
    <row r="29" spans="1:9" ht="36">
      <c r="A29" s="12" t="s">
        <v>68</v>
      </c>
      <c r="B29" s="5" t="s">
        <v>571</v>
      </c>
      <c r="C29" s="5" t="s">
        <v>136</v>
      </c>
      <c r="D29" s="4" t="s">
        <v>18</v>
      </c>
      <c r="E29" s="5">
        <v>380</v>
      </c>
      <c r="F29" s="5">
        <v>0</v>
      </c>
      <c r="G29" s="5">
        <f t="shared" si="0"/>
        <v>0</v>
      </c>
    </row>
    <row r="30" spans="1:9" ht="6.75" customHeight="1">
      <c r="A30" s="9"/>
      <c r="B30" s="9"/>
      <c r="C30" s="9"/>
      <c r="D30" s="9"/>
      <c r="E30" s="9"/>
      <c r="F30" s="9"/>
      <c r="G30" s="9"/>
    </row>
    <row r="31" spans="1:9">
      <c r="A31" s="9"/>
      <c r="B31" s="9"/>
      <c r="C31" s="9"/>
      <c r="D31" s="590" t="s">
        <v>22</v>
      </c>
      <c r="E31" s="590"/>
      <c r="F31" s="590"/>
      <c r="G31" s="5">
        <f>SUM(G10:G29)</f>
        <v>0</v>
      </c>
      <c r="H31" s="6"/>
    </row>
    <row r="32" spans="1:9">
      <c r="A32" s="9"/>
      <c r="B32" s="9"/>
      <c r="C32" s="9"/>
      <c r="D32" s="590" t="s">
        <v>24</v>
      </c>
      <c r="E32" s="590"/>
      <c r="F32" s="590"/>
      <c r="G32" s="5">
        <f>ROUND(0.23*G31,2)</f>
        <v>0</v>
      </c>
    </row>
    <row r="33" spans="1:9">
      <c r="A33" s="9"/>
      <c r="B33" s="9"/>
      <c r="C33" s="9"/>
      <c r="D33" s="590" t="s">
        <v>23</v>
      </c>
      <c r="E33" s="590"/>
      <c r="F33" s="590"/>
      <c r="G33" s="5">
        <f>G31+G32</f>
        <v>0</v>
      </c>
    </row>
    <row r="34" spans="1:9">
      <c r="A34" s="310"/>
      <c r="B34" s="310"/>
      <c r="C34" s="309"/>
      <c r="D34" s="309"/>
      <c r="E34" s="309"/>
      <c r="F34" s="309"/>
      <c r="G34" s="310"/>
    </row>
    <row r="35" spans="1:9">
      <c r="A35" s="310"/>
      <c r="B35" s="310"/>
      <c r="C35" s="310"/>
      <c r="D35" s="589"/>
      <c r="E35" s="589"/>
      <c r="F35" s="589"/>
      <c r="G35" s="589"/>
    </row>
    <row r="36" spans="1:9">
      <c r="A36" s="310"/>
      <c r="B36" s="310"/>
      <c r="C36" s="310"/>
      <c r="D36" s="310"/>
      <c r="E36" s="310"/>
      <c r="F36" s="310"/>
      <c r="G36" s="310"/>
    </row>
    <row r="37" spans="1:9" ht="12.75" customHeight="1">
      <c r="A37" s="310"/>
      <c r="B37" s="310"/>
      <c r="C37" s="310"/>
      <c r="D37" s="588"/>
      <c r="E37" s="588"/>
      <c r="F37" s="588"/>
      <c r="G37" s="588"/>
    </row>
    <row r="38" spans="1:9">
      <c r="A38" s="310"/>
      <c r="B38" s="310"/>
      <c r="C38" s="7" t="s">
        <v>80</v>
      </c>
      <c r="D38" s="588" t="s">
        <v>54</v>
      </c>
      <c r="E38" s="588"/>
      <c r="F38" s="588"/>
      <c r="G38" s="588"/>
    </row>
    <row r="39" spans="1:9">
      <c r="A39" s="8"/>
      <c r="B39" s="8"/>
      <c r="C39" s="309" t="s">
        <v>52</v>
      </c>
      <c r="D39" s="587" t="s">
        <v>53</v>
      </c>
      <c r="E39" s="587"/>
      <c r="F39" s="587"/>
      <c r="G39" s="587"/>
      <c r="I39" s="6"/>
    </row>
    <row r="40" spans="1:9">
      <c r="A40" s="8"/>
      <c r="B40" s="8"/>
      <c r="C40" s="8"/>
      <c r="D40" s="588"/>
      <c r="E40" s="588"/>
      <c r="F40" s="588"/>
      <c r="G40" s="588"/>
    </row>
    <row r="41" spans="1:9">
      <c r="D41" s="588"/>
      <c r="E41" s="588"/>
      <c r="F41" s="588"/>
      <c r="G41" s="588"/>
    </row>
    <row r="42" spans="1:9">
      <c r="D42" s="588"/>
      <c r="E42" s="588"/>
      <c r="F42" s="588"/>
      <c r="G42" s="588"/>
    </row>
    <row r="43" spans="1:9">
      <c r="C43" s="3"/>
      <c r="D43" s="588"/>
      <c r="E43" s="588"/>
      <c r="F43" s="588"/>
      <c r="G43" s="588"/>
    </row>
    <row r="44" spans="1:9">
      <c r="D44" s="587"/>
      <c r="E44" s="587"/>
      <c r="F44" s="587"/>
      <c r="G44" s="587"/>
    </row>
  </sheetData>
  <mergeCells count="24">
    <mergeCell ref="D35:G35"/>
    <mergeCell ref="A1:G2"/>
    <mergeCell ref="A3:B3"/>
    <mergeCell ref="C3:G3"/>
    <mergeCell ref="A4:G4"/>
    <mergeCell ref="A6:A8"/>
    <mergeCell ref="B6:B8"/>
    <mergeCell ref="C6:C8"/>
    <mergeCell ref="D6:D8"/>
    <mergeCell ref="E6:E8"/>
    <mergeCell ref="F6:F8"/>
    <mergeCell ref="G6:G8"/>
    <mergeCell ref="A9:G9"/>
    <mergeCell ref="D31:F31"/>
    <mergeCell ref="D32:F32"/>
    <mergeCell ref="D33:F33"/>
    <mergeCell ref="D43:G43"/>
    <mergeCell ref="D44:G44"/>
    <mergeCell ref="D37:G37"/>
    <mergeCell ref="D38:G38"/>
    <mergeCell ref="D39:G39"/>
    <mergeCell ref="D40:G40"/>
    <mergeCell ref="D41:G41"/>
    <mergeCell ref="D42:G42"/>
  </mergeCells>
  <phoneticPr fontId="106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77"/>
  <sheetViews>
    <sheetView zoomScale="98" zoomScaleNormal="98" zoomScaleSheetLayoutView="55" zoomScalePageLayoutView="70" workbookViewId="0">
      <selection activeCell="J144" sqref="J144"/>
    </sheetView>
  </sheetViews>
  <sheetFormatPr defaultRowHeight="12"/>
  <cols>
    <col min="1" max="1" width="7.28515625" style="397" customWidth="1"/>
    <col min="2" max="2" width="13.42578125" style="484" customWidth="1"/>
    <col min="3" max="3" width="96" style="396" customWidth="1"/>
    <col min="4" max="4" width="5.7109375" style="397" customWidth="1"/>
    <col min="5" max="5" width="10.42578125" style="398" customWidth="1"/>
    <col min="6" max="6" width="15" style="318" customWidth="1"/>
    <col min="7" max="7" width="15.42578125" style="318" customWidth="1"/>
    <col min="8" max="250" width="9.140625" style="318"/>
    <col min="251" max="251" width="7.28515625" style="318" customWidth="1"/>
    <col min="252" max="252" width="13.42578125" style="318" customWidth="1"/>
    <col min="253" max="253" width="96" style="318" customWidth="1"/>
    <col min="254" max="254" width="5.7109375" style="318" customWidth="1"/>
    <col min="255" max="255" width="10.42578125" style="318" customWidth="1"/>
    <col min="256" max="256" width="15" style="318" customWidth="1"/>
    <col min="257" max="257" width="15.42578125" style="318" customWidth="1"/>
    <col min="258" max="506" width="9.140625" style="318"/>
    <col min="507" max="507" width="7.28515625" style="318" customWidth="1"/>
    <col min="508" max="508" width="13.42578125" style="318" customWidth="1"/>
    <col min="509" max="509" width="96" style="318" customWidth="1"/>
    <col min="510" max="510" width="5.7109375" style="318" customWidth="1"/>
    <col min="511" max="511" width="10.42578125" style="318" customWidth="1"/>
    <col min="512" max="512" width="15" style="318" customWidth="1"/>
    <col min="513" max="513" width="15.42578125" style="318" customWidth="1"/>
    <col min="514" max="762" width="9.140625" style="318"/>
    <col min="763" max="763" width="7.28515625" style="318" customWidth="1"/>
    <col min="764" max="764" width="13.42578125" style="318" customWidth="1"/>
    <col min="765" max="765" width="96" style="318" customWidth="1"/>
    <col min="766" max="766" width="5.7109375" style="318" customWidth="1"/>
    <col min="767" max="767" width="10.42578125" style="318" customWidth="1"/>
    <col min="768" max="768" width="15" style="318" customWidth="1"/>
    <col min="769" max="769" width="15.42578125" style="318" customWidth="1"/>
    <col min="770" max="1018" width="9.140625" style="318"/>
    <col min="1019" max="1019" width="7.28515625" style="318" customWidth="1"/>
    <col min="1020" max="1020" width="13.42578125" style="318" customWidth="1"/>
    <col min="1021" max="1021" width="96" style="318" customWidth="1"/>
    <col min="1022" max="1022" width="5.7109375" style="318" customWidth="1"/>
    <col min="1023" max="1023" width="10.42578125" style="318" customWidth="1"/>
    <col min="1024" max="1024" width="15" style="318" customWidth="1"/>
    <col min="1025" max="1025" width="15.42578125" style="318" customWidth="1"/>
    <col min="1026" max="1274" width="9.140625" style="318"/>
    <col min="1275" max="1275" width="7.28515625" style="318" customWidth="1"/>
    <col min="1276" max="1276" width="13.42578125" style="318" customWidth="1"/>
    <col min="1277" max="1277" width="96" style="318" customWidth="1"/>
    <col min="1278" max="1278" width="5.7109375" style="318" customWidth="1"/>
    <col min="1279" max="1279" width="10.42578125" style="318" customWidth="1"/>
    <col min="1280" max="1280" width="15" style="318" customWidth="1"/>
    <col min="1281" max="1281" width="15.42578125" style="318" customWidth="1"/>
    <col min="1282" max="1530" width="9.140625" style="318"/>
    <col min="1531" max="1531" width="7.28515625" style="318" customWidth="1"/>
    <col min="1532" max="1532" width="13.42578125" style="318" customWidth="1"/>
    <col min="1533" max="1533" width="96" style="318" customWidth="1"/>
    <col min="1534" max="1534" width="5.7109375" style="318" customWidth="1"/>
    <col min="1535" max="1535" width="10.42578125" style="318" customWidth="1"/>
    <col min="1536" max="1536" width="15" style="318" customWidth="1"/>
    <col min="1537" max="1537" width="15.42578125" style="318" customWidth="1"/>
    <col min="1538" max="1786" width="9.140625" style="318"/>
    <col min="1787" max="1787" width="7.28515625" style="318" customWidth="1"/>
    <col min="1788" max="1788" width="13.42578125" style="318" customWidth="1"/>
    <col min="1789" max="1789" width="96" style="318" customWidth="1"/>
    <col min="1790" max="1790" width="5.7109375" style="318" customWidth="1"/>
    <col min="1791" max="1791" width="10.42578125" style="318" customWidth="1"/>
    <col min="1792" max="1792" width="15" style="318" customWidth="1"/>
    <col min="1793" max="1793" width="15.42578125" style="318" customWidth="1"/>
    <col min="1794" max="2042" width="9.140625" style="318"/>
    <col min="2043" max="2043" width="7.28515625" style="318" customWidth="1"/>
    <col min="2044" max="2044" width="13.42578125" style="318" customWidth="1"/>
    <col min="2045" max="2045" width="96" style="318" customWidth="1"/>
    <col min="2046" max="2046" width="5.7109375" style="318" customWidth="1"/>
    <col min="2047" max="2047" width="10.42578125" style="318" customWidth="1"/>
    <col min="2048" max="2048" width="15" style="318" customWidth="1"/>
    <col min="2049" max="2049" width="15.42578125" style="318" customWidth="1"/>
    <col min="2050" max="2298" width="9.140625" style="318"/>
    <col min="2299" max="2299" width="7.28515625" style="318" customWidth="1"/>
    <col min="2300" max="2300" width="13.42578125" style="318" customWidth="1"/>
    <col min="2301" max="2301" width="96" style="318" customWidth="1"/>
    <col min="2302" max="2302" width="5.7109375" style="318" customWidth="1"/>
    <col min="2303" max="2303" width="10.42578125" style="318" customWidth="1"/>
    <col min="2304" max="2304" width="15" style="318" customWidth="1"/>
    <col min="2305" max="2305" width="15.42578125" style="318" customWidth="1"/>
    <col min="2306" max="2554" width="9.140625" style="318"/>
    <col min="2555" max="2555" width="7.28515625" style="318" customWidth="1"/>
    <col min="2556" max="2556" width="13.42578125" style="318" customWidth="1"/>
    <col min="2557" max="2557" width="96" style="318" customWidth="1"/>
    <col min="2558" max="2558" width="5.7109375" style="318" customWidth="1"/>
    <col min="2559" max="2559" width="10.42578125" style="318" customWidth="1"/>
    <col min="2560" max="2560" width="15" style="318" customWidth="1"/>
    <col min="2561" max="2561" width="15.42578125" style="318" customWidth="1"/>
    <col min="2562" max="2810" width="9.140625" style="318"/>
    <col min="2811" max="2811" width="7.28515625" style="318" customWidth="1"/>
    <col min="2812" max="2812" width="13.42578125" style="318" customWidth="1"/>
    <col min="2813" max="2813" width="96" style="318" customWidth="1"/>
    <col min="2814" max="2814" width="5.7109375" style="318" customWidth="1"/>
    <col min="2815" max="2815" width="10.42578125" style="318" customWidth="1"/>
    <col min="2816" max="2816" width="15" style="318" customWidth="1"/>
    <col min="2817" max="2817" width="15.42578125" style="318" customWidth="1"/>
    <col min="2818" max="3066" width="9.140625" style="318"/>
    <col min="3067" max="3067" width="7.28515625" style="318" customWidth="1"/>
    <col min="3068" max="3068" width="13.42578125" style="318" customWidth="1"/>
    <col min="3069" max="3069" width="96" style="318" customWidth="1"/>
    <col min="3070" max="3070" width="5.7109375" style="318" customWidth="1"/>
    <col min="3071" max="3071" width="10.42578125" style="318" customWidth="1"/>
    <col min="3072" max="3072" width="15" style="318" customWidth="1"/>
    <col min="3073" max="3073" width="15.42578125" style="318" customWidth="1"/>
    <col min="3074" max="3322" width="9.140625" style="318"/>
    <col min="3323" max="3323" width="7.28515625" style="318" customWidth="1"/>
    <col min="3324" max="3324" width="13.42578125" style="318" customWidth="1"/>
    <col min="3325" max="3325" width="96" style="318" customWidth="1"/>
    <col min="3326" max="3326" width="5.7109375" style="318" customWidth="1"/>
    <col min="3327" max="3327" width="10.42578125" style="318" customWidth="1"/>
    <col min="3328" max="3328" width="15" style="318" customWidth="1"/>
    <col min="3329" max="3329" width="15.42578125" style="318" customWidth="1"/>
    <col min="3330" max="3578" width="9.140625" style="318"/>
    <col min="3579" max="3579" width="7.28515625" style="318" customWidth="1"/>
    <col min="3580" max="3580" width="13.42578125" style="318" customWidth="1"/>
    <col min="3581" max="3581" width="96" style="318" customWidth="1"/>
    <col min="3582" max="3582" width="5.7109375" style="318" customWidth="1"/>
    <col min="3583" max="3583" width="10.42578125" style="318" customWidth="1"/>
    <col min="3584" max="3584" width="15" style="318" customWidth="1"/>
    <col min="3585" max="3585" width="15.42578125" style="318" customWidth="1"/>
    <col min="3586" max="3834" width="9.140625" style="318"/>
    <col min="3835" max="3835" width="7.28515625" style="318" customWidth="1"/>
    <col min="3836" max="3836" width="13.42578125" style="318" customWidth="1"/>
    <col min="3837" max="3837" width="96" style="318" customWidth="1"/>
    <col min="3838" max="3838" width="5.7109375" style="318" customWidth="1"/>
    <col min="3839" max="3839" width="10.42578125" style="318" customWidth="1"/>
    <col min="3840" max="3840" width="15" style="318" customWidth="1"/>
    <col min="3841" max="3841" width="15.42578125" style="318" customWidth="1"/>
    <col min="3842" max="4090" width="9.140625" style="318"/>
    <col min="4091" max="4091" width="7.28515625" style="318" customWidth="1"/>
    <col min="4092" max="4092" width="13.42578125" style="318" customWidth="1"/>
    <col min="4093" max="4093" width="96" style="318" customWidth="1"/>
    <col min="4094" max="4094" width="5.7109375" style="318" customWidth="1"/>
    <col min="4095" max="4095" width="10.42578125" style="318" customWidth="1"/>
    <col min="4096" max="4096" width="15" style="318" customWidth="1"/>
    <col min="4097" max="4097" width="15.42578125" style="318" customWidth="1"/>
    <col min="4098" max="4346" width="9.140625" style="318"/>
    <col min="4347" max="4347" width="7.28515625" style="318" customWidth="1"/>
    <col min="4348" max="4348" width="13.42578125" style="318" customWidth="1"/>
    <col min="4349" max="4349" width="96" style="318" customWidth="1"/>
    <col min="4350" max="4350" width="5.7109375" style="318" customWidth="1"/>
    <col min="4351" max="4351" width="10.42578125" style="318" customWidth="1"/>
    <col min="4352" max="4352" width="15" style="318" customWidth="1"/>
    <col min="4353" max="4353" width="15.42578125" style="318" customWidth="1"/>
    <col min="4354" max="4602" width="9.140625" style="318"/>
    <col min="4603" max="4603" width="7.28515625" style="318" customWidth="1"/>
    <col min="4604" max="4604" width="13.42578125" style="318" customWidth="1"/>
    <col min="4605" max="4605" width="96" style="318" customWidth="1"/>
    <col min="4606" max="4606" width="5.7109375" style="318" customWidth="1"/>
    <col min="4607" max="4607" width="10.42578125" style="318" customWidth="1"/>
    <col min="4608" max="4608" width="15" style="318" customWidth="1"/>
    <col min="4609" max="4609" width="15.42578125" style="318" customWidth="1"/>
    <col min="4610" max="4858" width="9.140625" style="318"/>
    <col min="4859" max="4859" width="7.28515625" style="318" customWidth="1"/>
    <col min="4860" max="4860" width="13.42578125" style="318" customWidth="1"/>
    <col min="4861" max="4861" width="96" style="318" customWidth="1"/>
    <col min="4862" max="4862" width="5.7109375" style="318" customWidth="1"/>
    <col min="4863" max="4863" width="10.42578125" style="318" customWidth="1"/>
    <col min="4864" max="4864" width="15" style="318" customWidth="1"/>
    <col min="4865" max="4865" width="15.42578125" style="318" customWidth="1"/>
    <col min="4866" max="5114" width="9.140625" style="318"/>
    <col min="5115" max="5115" width="7.28515625" style="318" customWidth="1"/>
    <col min="5116" max="5116" width="13.42578125" style="318" customWidth="1"/>
    <col min="5117" max="5117" width="96" style="318" customWidth="1"/>
    <col min="5118" max="5118" width="5.7109375" style="318" customWidth="1"/>
    <col min="5119" max="5119" width="10.42578125" style="318" customWidth="1"/>
    <col min="5120" max="5120" width="15" style="318" customWidth="1"/>
    <col min="5121" max="5121" width="15.42578125" style="318" customWidth="1"/>
    <col min="5122" max="5370" width="9.140625" style="318"/>
    <col min="5371" max="5371" width="7.28515625" style="318" customWidth="1"/>
    <col min="5372" max="5372" width="13.42578125" style="318" customWidth="1"/>
    <col min="5373" max="5373" width="96" style="318" customWidth="1"/>
    <col min="5374" max="5374" width="5.7109375" style="318" customWidth="1"/>
    <col min="5375" max="5375" width="10.42578125" style="318" customWidth="1"/>
    <col min="5376" max="5376" width="15" style="318" customWidth="1"/>
    <col min="5377" max="5377" width="15.42578125" style="318" customWidth="1"/>
    <col min="5378" max="5626" width="9.140625" style="318"/>
    <col min="5627" max="5627" width="7.28515625" style="318" customWidth="1"/>
    <col min="5628" max="5628" width="13.42578125" style="318" customWidth="1"/>
    <col min="5629" max="5629" width="96" style="318" customWidth="1"/>
    <col min="5630" max="5630" width="5.7109375" style="318" customWidth="1"/>
    <col min="5631" max="5631" width="10.42578125" style="318" customWidth="1"/>
    <col min="5632" max="5632" width="15" style="318" customWidth="1"/>
    <col min="5633" max="5633" width="15.42578125" style="318" customWidth="1"/>
    <col min="5634" max="5882" width="9.140625" style="318"/>
    <col min="5883" max="5883" width="7.28515625" style="318" customWidth="1"/>
    <col min="5884" max="5884" width="13.42578125" style="318" customWidth="1"/>
    <col min="5885" max="5885" width="96" style="318" customWidth="1"/>
    <col min="5886" max="5886" width="5.7109375" style="318" customWidth="1"/>
    <col min="5887" max="5887" width="10.42578125" style="318" customWidth="1"/>
    <col min="5888" max="5888" width="15" style="318" customWidth="1"/>
    <col min="5889" max="5889" width="15.42578125" style="318" customWidth="1"/>
    <col min="5890" max="6138" width="9.140625" style="318"/>
    <col min="6139" max="6139" width="7.28515625" style="318" customWidth="1"/>
    <col min="6140" max="6140" width="13.42578125" style="318" customWidth="1"/>
    <col min="6141" max="6141" width="96" style="318" customWidth="1"/>
    <col min="6142" max="6142" width="5.7109375" style="318" customWidth="1"/>
    <col min="6143" max="6143" width="10.42578125" style="318" customWidth="1"/>
    <col min="6144" max="6144" width="15" style="318" customWidth="1"/>
    <col min="6145" max="6145" width="15.42578125" style="318" customWidth="1"/>
    <col min="6146" max="6394" width="9.140625" style="318"/>
    <col min="6395" max="6395" width="7.28515625" style="318" customWidth="1"/>
    <col min="6396" max="6396" width="13.42578125" style="318" customWidth="1"/>
    <col min="6397" max="6397" width="96" style="318" customWidth="1"/>
    <col min="6398" max="6398" width="5.7109375" style="318" customWidth="1"/>
    <col min="6399" max="6399" width="10.42578125" style="318" customWidth="1"/>
    <col min="6400" max="6400" width="15" style="318" customWidth="1"/>
    <col min="6401" max="6401" width="15.42578125" style="318" customWidth="1"/>
    <col min="6402" max="6650" width="9.140625" style="318"/>
    <col min="6651" max="6651" width="7.28515625" style="318" customWidth="1"/>
    <col min="6652" max="6652" width="13.42578125" style="318" customWidth="1"/>
    <col min="6653" max="6653" width="96" style="318" customWidth="1"/>
    <col min="6654" max="6654" width="5.7109375" style="318" customWidth="1"/>
    <col min="6655" max="6655" width="10.42578125" style="318" customWidth="1"/>
    <col min="6656" max="6656" width="15" style="318" customWidth="1"/>
    <col min="6657" max="6657" width="15.42578125" style="318" customWidth="1"/>
    <col min="6658" max="6906" width="9.140625" style="318"/>
    <col min="6907" max="6907" width="7.28515625" style="318" customWidth="1"/>
    <col min="6908" max="6908" width="13.42578125" style="318" customWidth="1"/>
    <col min="6909" max="6909" width="96" style="318" customWidth="1"/>
    <col min="6910" max="6910" width="5.7109375" style="318" customWidth="1"/>
    <col min="6911" max="6911" width="10.42578125" style="318" customWidth="1"/>
    <col min="6912" max="6912" width="15" style="318" customWidth="1"/>
    <col min="6913" max="6913" width="15.42578125" style="318" customWidth="1"/>
    <col min="6914" max="7162" width="9.140625" style="318"/>
    <col min="7163" max="7163" width="7.28515625" style="318" customWidth="1"/>
    <col min="7164" max="7164" width="13.42578125" style="318" customWidth="1"/>
    <col min="7165" max="7165" width="96" style="318" customWidth="1"/>
    <col min="7166" max="7166" width="5.7109375" style="318" customWidth="1"/>
    <col min="7167" max="7167" width="10.42578125" style="318" customWidth="1"/>
    <col min="7168" max="7168" width="15" style="318" customWidth="1"/>
    <col min="7169" max="7169" width="15.42578125" style="318" customWidth="1"/>
    <col min="7170" max="7418" width="9.140625" style="318"/>
    <col min="7419" max="7419" width="7.28515625" style="318" customWidth="1"/>
    <col min="7420" max="7420" width="13.42578125" style="318" customWidth="1"/>
    <col min="7421" max="7421" width="96" style="318" customWidth="1"/>
    <col min="7422" max="7422" width="5.7109375" style="318" customWidth="1"/>
    <col min="7423" max="7423" width="10.42578125" style="318" customWidth="1"/>
    <col min="7424" max="7424" width="15" style="318" customWidth="1"/>
    <col min="7425" max="7425" width="15.42578125" style="318" customWidth="1"/>
    <col min="7426" max="7674" width="9.140625" style="318"/>
    <col min="7675" max="7675" width="7.28515625" style="318" customWidth="1"/>
    <col min="7676" max="7676" width="13.42578125" style="318" customWidth="1"/>
    <col min="7677" max="7677" width="96" style="318" customWidth="1"/>
    <col min="7678" max="7678" width="5.7109375" style="318" customWidth="1"/>
    <col min="7679" max="7679" width="10.42578125" style="318" customWidth="1"/>
    <col min="7680" max="7680" width="15" style="318" customWidth="1"/>
    <col min="7681" max="7681" width="15.42578125" style="318" customWidth="1"/>
    <col min="7682" max="7930" width="9.140625" style="318"/>
    <col min="7931" max="7931" width="7.28515625" style="318" customWidth="1"/>
    <col min="7932" max="7932" width="13.42578125" style="318" customWidth="1"/>
    <col min="7933" max="7933" width="96" style="318" customWidth="1"/>
    <col min="7934" max="7934" width="5.7109375" style="318" customWidth="1"/>
    <col min="7935" max="7935" width="10.42578125" style="318" customWidth="1"/>
    <col min="7936" max="7936" width="15" style="318" customWidth="1"/>
    <col min="7937" max="7937" width="15.42578125" style="318" customWidth="1"/>
    <col min="7938" max="8186" width="9.140625" style="318"/>
    <col min="8187" max="8187" width="7.28515625" style="318" customWidth="1"/>
    <col min="8188" max="8188" width="13.42578125" style="318" customWidth="1"/>
    <col min="8189" max="8189" width="96" style="318" customWidth="1"/>
    <col min="8190" max="8190" width="5.7109375" style="318" customWidth="1"/>
    <col min="8191" max="8191" width="10.42578125" style="318" customWidth="1"/>
    <col min="8192" max="8192" width="15" style="318" customWidth="1"/>
    <col min="8193" max="8193" width="15.42578125" style="318" customWidth="1"/>
    <col min="8194" max="8442" width="9.140625" style="318"/>
    <col min="8443" max="8443" width="7.28515625" style="318" customWidth="1"/>
    <col min="8444" max="8444" width="13.42578125" style="318" customWidth="1"/>
    <col min="8445" max="8445" width="96" style="318" customWidth="1"/>
    <col min="8446" max="8446" width="5.7109375" style="318" customWidth="1"/>
    <col min="8447" max="8447" width="10.42578125" style="318" customWidth="1"/>
    <col min="8448" max="8448" width="15" style="318" customWidth="1"/>
    <col min="8449" max="8449" width="15.42578125" style="318" customWidth="1"/>
    <col min="8450" max="8698" width="9.140625" style="318"/>
    <col min="8699" max="8699" width="7.28515625" style="318" customWidth="1"/>
    <col min="8700" max="8700" width="13.42578125" style="318" customWidth="1"/>
    <col min="8701" max="8701" width="96" style="318" customWidth="1"/>
    <col min="8702" max="8702" width="5.7109375" style="318" customWidth="1"/>
    <col min="8703" max="8703" width="10.42578125" style="318" customWidth="1"/>
    <col min="8704" max="8704" width="15" style="318" customWidth="1"/>
    <col min="8705" max="8705" width="15.42578125" style="318" customWidth="1"/>
    <col min="8706" max="8954" width="9.140625" style="318"/>
    <col min="8955" max="8955" width="7.28515625" style="318" customWidth="1"/>
    <col min="8956" max="8956" width="13.42578125" style="318" customWidth="1"/>
    <col min="8957" max="8957" width="96" style="318" customWidth="1"/>
    <col min="8958" max="8958" width="5.7109375" style="318" customWidth="1"/>
    <col min="8959" max="8959" width="10.42578125" style="318" customWidth="1"/>
    <col min="8960" max="8960" width="15" style="318" customWidth="1"/>
    <col min="8961" max="8961" width="15.42578125" style="318" customWidth="1"/>
    <col min="8962" max="9210" width="9.140625" style="318"/>
    <col min="9211" max="9211" width="7.28515625" style="318" customWidth="1"/>
    <col min="9212" max="9212" width="13.42578125" style="318" customWidth="1"/>
    <col min="9213" max="9213" width="96" style="318" customWidth="1"/>
    <col min="9214" max="9214" width="5.7109375" style="318" customWidth="1"/>
    <col min="9215" max="9215" width="10.42578125" style="318" customWidth="1"/>
    <col min="9216" max="9216" width="15" style="318" customWidth="1"/>
    <col min="9217" max="9217" width="15.42578125" style="318" customWidth="1"/>
    <col min="9218" max="9466" width="9.140625" style="318"/>
    <col min="9467" max="9467" width="7.28515625" style="318" customWidth="1"/>
    <col min="9468" max="9468" width="13.42578125" style="318" customWidth="1"/>
    <col min="9469" max="9469" width="96" style="318" customWidth="1"/>
    <col min="9470" max="9470" width="5.7109375" style="318" customWidth="1"/>
    <col min="9471" max="9471" width="10.42578125" style="318" customWidth="1"/>
    <col min="9472" max="9472" width="15" style="318" customWidth="1"/>
    <col min="9473" max="9473" width="15.42578125" style="318" customWidth="1"/>
    <col min="9474" max="9722" width="9.140625" style="318"/>
    <col min="9723" max="9723" width="7.28515625" style="318" customWidth="1"/>
    <col min="9724" max="9724" width="13.42578125" style="318" customWidth="1"/>
    <col min="9725" max="9725" width="96" style="318" customWidth="1"/>
    <col min="9726" max="9726" width="5.7109375" style="318" customWidth="1"/>
    <col min="9727" max="9727" width="10.42578125" style="318" customWidth="1"/>
    <col min="9728" max="9728" width="15" style="318" customWidth="1"/>
    <col min="9729" max="9729" width="15.42578125" style="318" customWidth="1"/>
    <col min="9730" max="9978" width="9.140625" style="318"/>
    <col min="9979" max="9979" width="7.28515625" style="318" customWidth="1"/>
    <col min="9980" max="9980" width="13.42578125" style="318" customWidth="1"/>
    <col min="9981" max="9981" width="96" style="318" customWidth="1"/>
    <col min="9982" max="9982" width="5.7109375" style="318" customWidth="1"/>
    <col min="9983" max="9983" width="10.42578125" style="318" customWidth="1"/>
    <col min="9984" max="9984" width="15" style="318" customWidth="1"/>
    <col min="9985" max="9985" width="15.42578125" style="318" customWidth="1"/>
    <col min="9986" max="10234" width="9.140625" style="318"/>
    <col min="10235" max="10235" width="7.28515625" style="318" customWidth="1"/>
    <col min="10236" max="10236" width="13.42578125" style="318" customWidth="1"/>
    <col min="10237" max="10237" width="96" style="318" customWidth="1"/>
    <col min="10238" max="10238" width="5.7109375" style="318" customWidth="1"/>
    <col min="10239" max="10239" width="10.42578125" style="318" customWidth="1"/>
    <col min="10240" max="10240" width="15" style="318" customWidth="1"/>
    <col min="10241" max="10241" width="15.42578125" style="318" customWidth="1"/>
    <col min="10242" max="10490" width="9.140625" style="318"/>
    <col min="10491" max="10491" width="7.28515625" style="318" customWidth="1"/>
    <col min="10492" max="10492" width="13.42578125" style="318" customWidth="1"/>
    <col min="10493" max="10493" width="96" style="318" customWidth="1"/>
    <col min="10494" max="10494" width="5.7109375" style="318" customWidth="1"/>
    <col min="10495" max="10495" width="10.42578125" style="318" customWidth="1"/>
    <col min="10496" max="10496" width="15" style="318" customWidth="1"/>
    <col min="10497" max="10497" width="15.42578125" style="318" customWidth="1"/>
    <col min="10498" max="10746" width="9.140625" style="318"/>
    <col min="10747" max="10747" width="7.28515625" style="318" customWidth="1"/>
    <col min="10748" max="10748" width="13.42578125" style="318" customWidth="1"/>
    <col min="10749" max="10749" width="96" style="318" customWidth="1"/>
    <col min="10750" max="10750" width="5.7109375" style="318" customWidth="1"/>
    <col min="10751" max="10751" width="10.42578125" style="318" customWidth="1"/>
    <col min="10752" max="10752" width="15" style="318" customWidth="1"/>
    <col min="10753" max="10753" width="15.42578125" style="318" customWidth="1"/>
    <col min="10754" max="11002" width="9.140625" style="318"/>
    <col min="11003" max="11003" width="7.28515625" style="318" customWidth="1"/>
    <col min="11004" max="11004" width="13.42578125" style="318" customWidth="1"/>
    <col min="11005" max="11005" width="96" style="318" customWidth="1"/>
    <col min="11006" max="11006" width="5.7109375" style="318" customWidth="1"/>
    <col min="11007" max="11007" width="10.42578125" style="318" customWidth="1"/>
    <col min="11008" max="11008" width="15" style="318" customWidth="1"/>
    <col min="11009" max="11009" width="15.42578125" style="318" customWidth="1"/>
    <col min="11010" max="11258" width="9.140625" style="318"/>
    <col min="11259" max="11259" width="7.28515625" style="318" customWidth="1"/>
    <col min="11260" max="11260" width="13.42578125" style="318" customWidth="1"/>
    <col min="11261" max="11261" width="96" style="318" customWidth="1"/>
    <col min="11262" max="11262" width="5.7109375" style="318" customWidth="1"/>
    <col min="11263" max="11263" width="10.42578125" style="318" customWidth="1"/>
    <col min="11264" max="11264" width="15" style="318" customWidth="1"/>
    <col min="11265" max="11265" width="15.42578125" style="318" customWidth="1"/>
    <col min="11266" max="11514" width="9.140625" style="318"/>
    <col min="11515" max="11515" width="7.28515625" style="318" customWidth="1"/>
    <col min="11516" max="11516" width="13.42578125" style="318" customWidth="1"/>
    <col min="11517" max="11517" width="96" style="318" customWidth="1"/>
    <col min="11518" max="11518" width="5.7109375" style="318" customWidth="1"/>
    <col min="11519" max="11519" width="10.42578125" style="318" customWidth="1"/>
    <col min="11520" max="11520" width="15" style="318" customWidth="1"/>
    <col min="11521" max="11521" width="15.42578125" style="318" customWidth="1"/>
    <col min="11522" max="11770" width="9.140625" style="318"/>
    <col min="11771" max="11771" width="7.28515625" style="318" customWidth="1"/>
    <col min="11772" max="11772" width="13.42578125" style="318" customWidth="1"/>
    <col min="11773" max="11773" width="96" style="318" customWidth="1"/>
    <col min="11774" max="11774" width="5.7109375" style="318" customWidth="1"/>
    <col min="11775" max="11775" width="10.42578125" style="318" customWidth="1"/>
    <col min="11776" max="11776" width="15" style="318" customWidth="1"/>
    <col min="11777" max="11777" width="15.42578125" style="318" customWidth="1"/>
    <col min="11778" max="12026" width="9.140625" style="318"/>
    <col min="12027" max="12027" width="7.28515625" style="318" customWidth="1"/>
    <col min="12028" max="12028" width="13.42578125" style="318" customWidth="1"/>
    <col min="12029" max="12029" width="96" style="318" customWidth="1"/>
    <col min="12030" max="12030" width="5.7109375" style="318" customWidth="1"/>
    <col min="12031" max="12031" width="10.42578125" style="318" customWidth="1"/>
    <col min="12032" max="12032" width="15" style="318" customWidth="1"/>
    <col min="12033" max="12033" width="15.42578125" style="318" customWidth="1"/>
    <col min="12034" max="12282" width="9.140625" style="318"/>
    <col min="12283" max="12283" width="7.28515625" style="318" customWidth="1"/>
    <col min="12284" max="12284" width="13.42578125" style="318" customWidth="1"/>
    <col min="12285" max="12285" width="96" style="318" customWidth="1"/>
    <col min="12286" max="12286" width="5.7109375" style="318" customWidth="1"/>
    <col min="12287" max="12287" width="10.42578125" style="318" customWidth="1"/>
    <col min="12288" max="12288" width="15" style="318" customWidth="1"/>
    <col min="12289" max="12289" width="15.42578125" style="318" customWidth="1"/>
    <col min="12290" max="12538" width="9.140625" style="318"/>
    <col min="12539" max="12539" width="7.28515625" style="318" customWidth="1"/>
    <col min="12540" max="12540" width="13.42578125" style="318" customWidth="1"/>
    <col min="12541" max="12541" width="96" style="318" customWidth="1"/>
    <col min="12542" max="12542" width="5.7109375" style="318" customWidth="1"/>
    <col min="12543" max="12543" width="10.42578125" style="318" customWidth="1"/>
    <col min="12544" max="12544" width="15" style="318" customWidth="1"/>
    <col min="12545" max="12545" width="15.42578125" style="318" customWidth="1"/>
    <col min="12546" max="12794" width="9.140625" style="318"/>
    <col min="12795" max="12795" width="7.28515625" style="318" customWidth="1"/>
    <col min="12796" max="12796" width="13.42578125" style="318" customWidth="1"/>
    <col min="12797" max="12797" width="96" style="318" customWidth="1"/>
    <col min="12798" max="12798" width="5.7109375" style="318" customWidth="1"/>
    <col min="12799" max="12799" width="10.42578125" style="318" customWidth="1"/>
    <col min="12800" max="12800" width="15" style="318" customWidth="1"/>
    <col min="12801" max="12801" width="15.42578125" style="318" customWidth="1"/>
    <col min="12802" max="13050" width="9.140625" style="318"/>
    <col min="13051" max="13051" width="7.28515625" style="318" customWidth="1"/>
    <col min="13052" max="13052" width="13.42578125" style="318" customWidth="1"/>
    <col min="13053" max="13053" width="96" style="318" customWidth="1"/>
    <col min="13054" max="13054" width="5.7109375" style="318" customWidth="1"/>
    <col min="13055" max="13055" width="10.42578125" style="318" customWidth="1"/>
    <col min="13056" max="13056" width="15" style="318" customWidth="1"/>
    <col min="13057" max="13057" width="15.42578125" style="318" customWidth="1"/>
    <col min="13058" max="13306" width="9.140625" style="318"/>
    <col min="13307" max="13307" width="7.28515625" style="318" customWidth="1"/>
    <col min="13308" max="13308" width="13.42578125" style="318" customWidth="1"/>
    <col min="13309" max="13309" width="96" style="318" customWidth="1"/>
    <col min="13310" max="13310" width="5.7109375" style="318" customWidth="1"/>
    <col min="13311" max="13311" width="10.42578125" style="318" customWidth="1"/>
    <col min="13312" max="13312" width="15" style="318" customWidth="1"/>
    <col min="13313" max="13313" width="15.42578125" style="318" customWidth="1"/>
    <col min="13314" max="13562" width="9.140625" style="318"/>
    <col min="13563" max="13563" width="7.28515625" style="318" customWidth="1"/>
    <col min="13564" max="13564" width="13.42578125" style="318" customWidth="1"/>
    <col min="13565" max="13565" width="96" style="318" customWidth="1"/>
    <col min="13566" max="13566" width="5.7109375" style="318" customWidth="1"/>
    <col min="13567" max="13567" width="10.42578125" style="318" customWidth="1"/>
    <col min="13568" max="13568" width="15" style="318" customWidth="1"/>
    <col min="13569" max="13569" width="15.42578125" style="318" customWidth="1"/>
    <col min="13570" max="13818" width="9.140625" style="318"/>
    <col min="13819" max="13819" width="7.28515625" style="318" customWidth="1"/>
    <col min="13820" max="13820" width="13.42578125" style="318" customWidth="1"/>
    <col min="13821" max="13821" width="96" style="318" customWidth="1"/>
    <col min="13822" max="13822" width="5.7109375" style="318" customWidth="1"/>
    <col min="13823" max="13823" width="10.42578125" style="318" customWidth="1"/>
    <col min="13824" max="13824" width="15" style="318" customWidth="1"/>
    <col min="13825" max="13825" width="15.42578125" style="318" customWidth="1"/>
    <col min="13826" max="14074" width="9.140625" style="318"/>
    <col min="14075" max="14075" width="7.28515625" style="318" customWidth="1"/>
    <col min="14076" max="14076" width="13.42578125" style="318" customWidth="1"/>
    <col min="14077" max="14077" width="96" style="318" customWidth="1"/>
    <col min="14078" max="14078" width="5.7109375" style="318" customWidth="1"/>
    <col min="14079" max="14079" width="10.42578125" style="318" customWidth="1"/>
    <col min="14080" max="14080" width="15" style="318" customWidth="1"/>
    <col min="14081" max="14081" width="15.42578125" style="318" customWidth="1"/>
    <col min="14082" max="14330" width="9.140625" style="318"/>
    <col min="14331" max="14331" width="7.28515625" style="318" customWidth="1"/>
    <col min="14332" max="14332" width="13.42578125" style="318" customWidth="1"/>
    <col min="14333" max="14333" width="96" style="318" customWidth="1"/>
    <col min="14334" max="14334" width="5.7109375" style="318" customWidth="1"/>
    <col min="14335" max="14335" width="10.42578125" style="318" customWidth="1"/>
    <col min="14336" max="14336" width="15" style="318" customWidth="1"/>
    <col min="14337" max="14337" width="15.42578125" style="318" customWidth="1"/>
    <col min="14338" max="14586" width="9.140625" style="318"/>
    <col min="14587" max="14587" width="7.28515625" style="318" customWidth="1"/>
    <col min="14588" max="14588" width="13.42578125" style="318" customWidth="1"/>
    <col min="14589" max="14589" width="96" style="318" customWidth="1"/>
    <col min="14590" max="14590" width="5.7109375" style="318" customWidth="1"/>
    <col min="14591" max="14591" width="10.42578125" style="318" customWidth="1"/>
    <col min="14592" max="14592" width="15" style="318" customWidth="1"/>
    <col min="14593" max="14593" width="15.42578125" style="318" customWidth="1"/>
    <col min="14594" max="14842" width="9.140625" style="318"/>
    <col min="14843" max="14843" width="7.28515625" style="318" customWidth="1"/>
    <col min="14844" max="14844" width="13.42578125" style="318" customWidth="1"/>
    <col min="14845" max="14845" width="96" style="318" customWidth="1"/>
    <col min="14846" max="14846" width="5.7109375" style="318" customWidth="1"/>
    <col min="14847" max="14847" width="10.42578125" style="318" customWidth="1"/>
    <col min="14848" max="14848" width="15" style="318" customWidth="1"/>
    <col min="14849" max="14849" width="15.42578125" style="318" customWidth="1"/>
    <col min="14850" max="15098" width="9.140625" style="318"/>
    <col min="15099" max="15099" width="7.28515625" style="318" customWidth="1"/>
    <col min="15100" max="15100" width="13.42578125" style="318" customWidth="1"/>
    <col min="15101" max="15101" width="96" style="318" customWidth="1"/>
    <col min="15102" max="15102" width="5.7109375" style="318" customWidth="1"/>
    <col min="15103" max="15103" width="10.42578125" style="318" customWidth="1"/>
    <col min="15104" max="15104" width="15" style="318" customWidth="1"/>
    <col min="15105" max="15105" width="15.42578125" style="318" customWidth="1"/>
    <col min="15106" max="15354" width="9.140625" style="318"/>
    <col min="15355" max="15355" width="7.28515625" style="318" customWidth="1"/>
    <col min="15356" max="15356" width="13.42578125" style="318" customWidth="1"/>
    <col min="15357" max="15357" width="96" style="318" customWidth="1"/>
    <col min="15358" max="15358" width="5.7109375" style="318" customWidth="1"/>
    <col min="15359" max="15359" width="10.42578125" style="318" customWidth="1"/>
    <col min="15360" max="15360" width="15" style="318" customWidth="1"/>
    <col min="15361" max="15361" width="15.42578125" style="318" customWidth="1"/>
    <col min="15362" max="15610" width="9.140625" style="318"/>
    <col min="15611" max="15611" width="7.28515625" style="318" customWidth="1"/>
    <col min="15612" max="15612" width="13.42578125" style="318" customWidth="1"/>
    <col min="15613" max="15613" width="96" style="318" customWidth="1"/>
    <col min="15614" max="15614" width="5.7109375" style="318" customWidth="1"/>
    <col min="15615" max="15615" width="10.42578125" style="318" customWidth="1"/>
    <col min="15616" max="15616" width="15" style="318" customWidth="1"/>
    <col min="15617" max="15617" width="15.42578125" style="318" customWidth="1"/>
    <col min="15618" max="15866" width="9.140625" style="318"/>
    <col min="15867" max="15867" width="7.28515625" style="318" customWidth="1"/>
    <col min="15868" max="15868" width="13.42578125" style="318" customWidth="1"/>
    <col min="15869" max="15869" width="96" style="318" customWidth="1"/>
    <col min="15870" max="15870" width="5.7109375" style="318" customWidth="1"/>
    <col min="15871" max="15871" width="10.42578125" style="318" customWidth="1"/>
    <col min="15872" max="15872" width="15" style="318" customWidth="1"/>
    <col min="15873" max="15873" width="15.42578125" style="318" customWidth="1"/>
    <col min="15874" max="16122" width="9.140625" style="318"/>
    <col min="16123" max="16123" width="7.28515625" style="318" customWidth="1"/>
    <col min="16124" max="16124" width="13.42578125" style="318" customWidth="1"/>
    <col min="16125" max="16125" width="96" style="318" customWidth="1"/>
    <col min="16126" max="16126" width="5.7109375" style="318" customWidth="1"/>
    <col min="16127" max="16127" width="10.42578125" style="318" customWidth="1"/>
    <col min="16128" max="16128" width="15" style="318" customWidth="1"/>
    <col min="16129" max="16129" width="15.42578125" style="318" customWidth="1"/>
    <col min="16130" max="16384" width="9.140625" style="318"/>
  </cols>
  <sheetData>
    <row r="2" spans="1:13" ht="30" customHeight="1">
      <c r="A2" s="665" t="s">
        <v>809</v>
      </c>
      <c r="B2" s="665"/>
      <c r="C2" s="665"/>
      <c r="D2" s="665"/>
      <c r="E2" s="665"/>
      <c r="F2" s="665"/>
      <c r="G2" s="665"/>
    </row>
    <row r="3" spans="1:13" ht="11.25" customHeight="1">
      <c r="A3" s="666"/>
      <c r="B3" s="666"/>
      <c r="C3" s="666"/>
      <c r="D3" s="666"/>
      <c r="E3" s="666"/>
    </row>
    <row r="4" spans="1:13" ht="28.5" customHeight="1">
      <c r="A4" s="667" t="s">
        <v>572</v>
      </c>
      <c r="B4" s="667"/>
      <c r="C4" s="668" t="s">
        <v>825</v>
      </c>
      <c r="D4" s="668"/>
      <c r="E4" s="668"/>
      <c r="F4" s="567"/>
      <c r="G4" s="567"/>
    </row>
    <row r="5" spans="1:13" ht="22.5" customHeight="1">
      <c r="A5" s="667"/>
      <c r="B5" s="667"/>
      <c r="C5" s="669"/>
      <c r="D5" s="669"/>
      <c r="E5" s="669"/>
      <c r="F5" s="670"/>
      <c r="G5" s="670"/>
    </row>
    <row r="6" spans="1:13" ht="22.5" customHeight="1">
      <c r="A6" s="667" t="s">
        <v>573</v>
      </c>
      <c r="B6" s="667"/>
      <c r="C6" s="668" t="s">
        <v>240</v>
      </c>
      <c r="D6" s="668"/>
      <c r="E6" s="668"/>
      <c r="F6" s="567"/>
      <c r="G6" s="567"/>
    </row>
    <row r="7" spans="1:13" ht="33" customHeight="1">
      <c r="A7" s="672"/>
      <c r="B7" s="672"/>
      <c r="C7" s="672"/>
      <c r="D7" s="672"/>
      <c r="E7" s="672"/>
      <c r="H7" s="537"/>
      <c r="I7" s="537"/>
      <c r="J7" s="537"/>
      <c r="K7" s="537"/>
      <c r="L7" s="537"/>
      <c r="M7" s="537"/>
    </row>
    <row r="8" spans="1:13" ht="15" customHeight="1">
      <c r="A8" s="673" t="s">
        <v>15</v>
      </c>
      <c r="B8" s="674" t="s">
        <v>20</v>
      </c>
      <c r="C8" s="674" t="s">
        <v>19</v>
      </c>
      <c r="D8" s="673" t="s">
        <v>4</v>
      </c>
      <c r="E8" s="675" t="s">
        <v>5</v>
      </c>
      <c r="F8" s="675" t="s">
        <v>62</v>
      </c>
      <c r="G8" s="675" t="s">
        <v>21</v>
      </c>
      <c r="H8" s="537"/>
      <c r="I8" s="537"/>
      <c r="J8" s="537"/>
      <c r="K8" s="537"/>
      <c r="L8" s="537"/>
      <c r="M8" s="537"/>
    </row>
    <row r="9" spans="1:13" ht="14.25" customHeight="1">
      <c r="A9" s="673"/>
      <c r="B9" s="674"/>
      <c r="C9" s="674"/>
      <c r="D9" s="673"/>
      <c r="E9" s="675"/>
      <c r="F9" s="675"/>
      <c r="G9" s="675"/>
      <c r="H9" s="537"/>
      <c r="I9" s="537"/>
      <c r="J9" s="537"/>
      <c r="K9" s="537"/>
      <c r="L9" s="537"/>
      <c r="M9" s="537"/>
    </row>
    <row r="10" spans="1:13" s="321" customFormat="1" ht="14.25" customHeight="1">
      <c r="A10" s="673"/>
      <c r="B10" s="674"/>
      <c r="C10" s="674"/>
      <c r="D10" s="673"/>
      <c r="E10" s="675"/>
      <c r="F10" s="675"/>
      <c r="G10" s="675"/>
      <c r="H10" s="830"/>
      <c r="I10" s="830"/>
      <c r="J10" s="830"/>
      <c r="K10" s="830"/>
      <c r="L10" s="830"/>
      <c r="M10" s="830"/>
    </row>
    <row r="11" spans="1:13" s="326" customFormat="1" ht="12" customHeight="1">
      <c r="A11" s="436">
        <v>1</v>
      </c>
      <c r="B11" s="436">
        <v>2</v>
      </c>
      <c r="C11" s="437" t="s">
        <v>14</v>
      </c>
      <c r="D11" s="436">
        <v>4</v>
      </c>
      <c r="E11" s="437">
        <v>5</v>
      </c>
      <c r="F11" s="437" t="s">
        <v>574</v>
      </c>
      <c r="G11" s="437" t="s">
        <v>575</v>
      </c>
      <c r="H11" s="831"/>
      <c r="I11" s="831"/>
      <c r="J11" s="831"/>
      <c r="K11" s="831"/>
      <c r="L11" s="831"/>
      <c r="M11" s="831"/>
    </row>
    <row r="12" spans="1:13" s="326" customFormat="1" ht="3" customHeight="1">
      <c r="A12" s="436"/>
      <c r="B12" s="436"/>
      <c r="C12" s="437"/>
      <c r="D12" s="436"/>
      <c r="E12" s="438"/>
      <c r="F12" s="439"/>
      <c r="G12" s="439"/>
      <c r="H12" s="831"/>
      <c r="I12" s="831"/>
      <c r="J12" s="831"/>
      <c r="K12" s="831"/>
      <c r="L12" s="831"/>
      <c r="M12" s="831"/>
    </row>
    <row r="13" spans="1:13" s="326" customFormat="1" ht="16.5" hidden="1" customHeight="1">
      <c r="A13" s="440"/>
      <c r="B13" s="440"/>
      <c r="C13" s="441"/>
      <c r="D13" s="442"/>
      <c r="E13" s="443"/>
      <c r="F13" s="439"/>
      <c r="G13" s="439"/>
      <c r="H13" s="831"/>
      <c r="I13" s="831"/>
      <c r="J13" s="831"/>
      <c r="K13" s="831"/>
      <c r="L13" s="831"/>
      <c r="M13" s="831"/>
    </row>
    <row r="14" spans="1:13" s="326" customFormat="1" ht="34.5" hidden="1" customHeight="1">
      <c r="A14" s="444"/>
      <c r="B14" s="445"/>
      <c r="C14" s="446"/>
      <c r="D14" s="447"/>
      <c r="E14" s="448"/>
      <c r="F14" s="439"/>
      <c r="G14" s="439"/>
      <c r="H14" s="831"/>
      <c r="I14" s="831"/>
      <c r="J14" s="831"/>
      <c r="K14" s="831"/>
      <c r="L14" s="831"/>
      <c r="M14" s="831"/>
    </row>
    <row r="15" spans="1:13" s="326" customFormat="1" ht="15" hidden="1" customHeight="1">
      <c r="A15" s="352"/>
      <c r="B15" s="436"/>
      <c r="C15" s="357"/>
      <c r="D15" s="352"/>
      <c r="E15" s="448"/>
      <c r="F15" s="439"/>
      <c r="G15" s="439"/>
      <c r="H15" s="831"/>
      <c r="I15" s="831"/>
      <c r="J15" s="831"/>
      <c r="K15" s="831"/>
      <c r="L15" s="831"/>
      <c r="M15" s="831"/>
    </row>
    <row r="16" spans="1:13" ht="16.5" customHeight="1">
      <c r="A16" s="449">
        <v>1</v>
      </c>
      <c r="B16" s="449" t="s">
        <v>16</v>
      </c>
      <c r="C16" s="450" t="s">
        <v>3</v>
      </c>
      <c r="D16" s="442" t="s">
        <v>17</v>
      </c>
      <c r="E16" s="443" t="s">
        <v>17</v>
      </c>
      <c r="F16" s="443" t="s">
        <v>17</v>
      </c>
      <c r="G16" s="451">
        <f>SUM(G17,G19,G30,G32,G44)</f>
        <v>0</v>
      </c>
      <c r="H16" s="537"/>
      <c r="I16" s="537"/>
      <c r="J16" s="537"/>
      <c r="K16" s="537"/>
      <c r="L16" s="537"/>
      <c r="M16" s="537"/>
    </row>
    <row r="17" spans="1:13" ht="49.5" customHeight="1">
      <c r="A17" s="444" t="s">
        <v>100</v>
      </c>
      <c r="B17" s="445" t="s">
        <v>2</v>
      </c>
      <c r="C17" s="446" t="s">
        <v>7</v>
      </c>
      <c r="D17" s="352" t="s">
        <v>17</v>
      </c>
      <c r="E17" s="452" t="s">
        <v>17</v>
      </c>
      <c r="F17" s="452" t="s">
        <v>17</v>
      </c>
      <c r="G17" s="453">
        <f>SUM(G18)</f>
        <v>0</v>
      </c>
      <c r="H17" s="537"/>
      <c r="I17" s="537"/>
      <c r="J17" s="537"/>
      <c r="K17" s="537"/>
      <c r="L17" s="537"/>
      <c r="M17" s="537"/>
    </row>
    <row r="18" spans="1:13" ht="15" customHeight="1">
      <c r="A18" s="352" t="s">
        <v>101</v>
      </c>
      <c r="B18" s="352"/>
      <c r="C18" s="357" t="s">
        <v>9</v>
      </c>
      <c r="D18" s="352" t="s">
        <v>81</v>
      </c>
      <c r="E18" s="448">
        <v>0.33</v>
      </c>
      <c r="F18" s="356">
        <v>0</v>
      </c>
      <c r="G18" s="356">
        <f>ROUND(E18*F18,2)</f>
        <v>0</v>
      </c>
      <c r="H18" s="537"/>
      <c r="I18" s="537"/>
      <c r="J18" s="537"/>
      <c r="K18" s="537"/>
      <c r="L18" s="537"/>
      <c r="M18" s="537"/>
    </row>
    <row r="19" spans="1:13" ht="30" customHeight="1">
      <c r="A19" s="444" t="s">
        <v>229</v>
      </c>
      <c r="B19" s="445" t="s">
        <v>82</v>
      </c>
      <c r="C19" s="446" t="s">
        <v>83</v>
      </c>
      <c r="D19" s="352" t="s">
        <v>17</v>
      </c>
      <c r="E19" s="452" t="s">
        <v>17</v>
      </c>
      <c r="F19" s="452" t="s">
        <v>17</v>
      </c>
      <c r="G19" s="453">
        <f>SUM(G20:G29)</f>
        <v>0</v>
      </c>
      <c r="H19" s="537"/>
      <c r="I19" s="537"/>
      <c r="J19" s="537"/>
      <c r="K19" s="537"/>
      <c r="L19" s="537"/>
      <c r="M19" s="537"/>
    </row>
    <row r="20" spans="1:13" ht="30.75" customHeight="1">
      <c r="A20" s="352" t="s">
        <v>576</v>
      </c>
      <c r="B20" s="352"/>
      <c r="C20" s="357" t="s">
        <v>577</v>
      </c>
      <c r="D20" s="352" t="s">
        <v>0</v>
      </c>
      <c r="E20" s="448">
        <v>25</v>
      </c>
      <c r="F20" s="356">
        <v>0</v>
      </c>
      <c r="G20" s="356">
        <f>ROUND(E20*F20,2)</f>
        <v>0</v>
      </c>
      <c r="H20" s="537"/>
      <c r="I20" s="537"/>
      <c r="J20" s="537"/>
      <c r="K20" s="537"/>
      <c r="L20" s="537"/>
      <c r="M20" s="537"/>
    </row>
    <row r="21" spans="1:13" ht="30.75" customHeight="1">
      <c r="A21" s="352" t="s">
        <v>578</v>
      </c>
      <c r="B21" s="352"/>
      <c r="C21" s="357" t="s">
        <v>579</v>
      </c>
      <c r="D21" s="352" t="s">
        <v>0</v>
      </c>
      <c r="E21" s="448">
        <v>65</v>
      </c>
      <c r="F21" s="356">
        <v>0</v>
      </c>
      <c r="G21" s="356">
        <f t="shared" ref="G21:G29" si="0">ROUND(E21*F21,2)</f>
        <v>0</v>
      </c>
      <c r="H21" s="537"/>
      <c r="I21" s="537"/>
      <c r="J21" s="537"/>
      <c r="K21" s="537"/>
      <c r="L21" s="537"/>
      <c r="M21" s="537"/>
    </row>
    <row r="22" spans="1:13" ht="30.75" customHeight="1">
      <c r="A22" s="352" t="s">
        <v>580</v>
      </c>
      <c r="B22" s="352"/>
      <c r="C22" s="357" t="s">
        <v>581</v>
      </c>
      <c r="D22" s="352" t="s">
        <v>0</v>
      </c>
      <c r="E22" s="448">
        <v>18</v>
      </c>
      <c r="F22" s="356">
        <v>0</v>
      </c>
      <c r="G22" s="356">
        <f t="shared" si="0"/>
        <v>0</v>
      </c>
      <c r="H22" s="537"/>
      <c r="I22" s="537"/>
      <c r="J22" s="537"/>
      <c r="K22" s="537"/>
      <c r="L22" s="537"/>
      <c r="M22" s="537"/>
    </row>
    <row r="23" spans="1:13" ht="30.75" customHeight="1">
      <c r="A23" s="352" t="s">
        <v>582</v>
      </c>
      <c r="B23" s="352"/>
      <c r="C23" s="357" t="s">
        <v>583</v>
      </c>
      <c r="D23" s="352" t="s">
        <v>0</v>
      </c>
      <c r="E23" s="448">
        <v>3</v>
      </c>
      <c r="F23" s="356">
        <v>0</v>
      </c>
      <c r="G23" s="356">
        <f t="shared" si="0"/>
        <v>0</v>
      </c>
      <c r="H23" s="537"/>
      <c r="I23" s="537"/>
      <c r="J23" s="537"/>
      <c r="K23" s="537"/>
      <c r="L23" s="537"/>
      <c r="M23" s="537"/>
    </row>
    <row r="24" spans="1:13" ht="30.75" customHeight="1">
      <c r="A24" s="352" t="s">
        <v>584</v>
      </c>
      <c r="B24" s="352"/>
      <c r="C24" s="357" t="s">
        <v>585</v>
      </c>
      <c r="D24" s="352" t="s">
        <v>0</v>
      </c>
      <c r="E24" s="448">
        <v>4</v>
      </c>
      <c r="F24" s="356">
        <v>0</v>
      </c>
      <c r="G24" s="356">
        <f t="shared" si="0"/>
        <v>0</v>
      </c>
      <c r="H24" s="537"/>
      <c r="I24" s="537"/>
      <c r="J24" s="537"/>
      <c r="K24" s="537"/>
      <c r="L24" s="537"/>
      <c r="M24" s="537"/>
    </row>
    <row r="25" spans="1:13" ht="30.75" customHeight="1">
      <c r="A25" s="352" t="s">
        <v>586</v>
      </c>
      <c r="B25" s="352"/>
      <c r="C25" s="357" t="s">
        <v>587</v>
      </c>
      <c r="D25" s="352" t="s">
        <v>0</v>
      </c>
      <c r="E25" s="448">
        <v>1</v>
      </c>
      <c r="F25" s="356">
        <v>0</v>
      </c>
      <c r="G25" s="356">
        <f t="shared" si="0"/>
        <v>0</v>
      </c>
      <c r="H25" s="537"/>
      <c r="I25" s="537"/>
      <c r="J25" s="537"/>
      <c r="K25" s="537"/>
      <c r="L25" s="537"/>
      <c r="M25" s="537"/>
    </row>
    <row r="26" spans="1:13" ht="30.75" customHeight="1">
      <c r="A26" s="352" t="s">
        <v>588</v>
      </c>
      <c r="B26" s="352"/>
      <c r="C26" s="357" t="s">
        <v>589</v>
      </c>
      <c r="D26" s="352" t="s">
        <v>0</v>
      </c>
      <c r="E26" s="448">
        <v>1</v>
      </c>
      <c r="F26" s="356">
        <v>0</v>
      </c>
      <c r="G26" s="356">
        <f t="shared" si="0"/>
        <v>0</v>
      </c>
      <c r="H26" s="537"/>
      <c r="I26" s="537"/>
      <c r="J26" s="537"/>
      <c r="K26" s="537"/>
      <c r="L26" s="537"/>
      <c r="M26" s="537"/>
    </row>
    <row r="27" spans="1:13" ht="30.75" customHeight="1">
      <c r="A27" s="352" t="s">
        <v>590</v>
      </c>
      <c r="B27" s="352"/>
      <c r="C27" s="357" t="s">
        <v>591</v>
      </c>
      <c r="D27" s="352" t="s">
        <v>0</v>
      </c>
      <c r="E27" s="448">
        <v>1</v>
      </c>
      <c r="F27" s="356">
        <v>0</v>
      </c>
      <c r="G27" s="356">
        <f t="shared" si="0"/>
        <v>0</v>
      </c>
      <c r="H27" s="537"/>
      <c r="I27" s="537"/>
      <c r="J27" s="537"/>
      <c r="K27" s="537"/>
      <c r="L27" s="537"/>
      <c r="M27" s="537"/>
    </row>
    <row r="28" spans="1:13" ht="30.75" customHeight="1">
      <c r="A28" s="352" t="s">
        <v>592</v>
      </c>
      <c r="B28" s="352"/>
      <c r="C28" s="357" t="s">
        <v>593</v>
      </c>
      <c r="D28" s="352" t="s">
        <v>0</v>
      </c>
      <c r="E28" s="448">
        <v>1</v>
      </c>
      <c r="F28" s="356">
        <v>0</v>
      </c>
      <c r="G28" s="356">
        <f t="shared" si="0"/>
        <v>0</v>
      </c>
      <c r="H28" s="537"/>
      <c r="I28" s="537"/>
      <c r="J28" s="537"/>
      <c r="K28" s="537"/>
      <c r="L28" s="537"/>
      <c r="M28" s="537"/>
    </row>
    <row r="29" spans="1:13" ht="30.75" customHeight="1">
      <c r="A29" s="352" t="s">
        <v>594</v>
      </c>
      <c r="B29" s="352"/>
      <c r="C29" s="357" t="s">
        <v>595</v>
      </c>
      <c r="D29" s="352" t="s">
        <v>521</v>
      </c>
      <c r="E29" s="448">
        <v>94.8</v>
      </c>
      <c r="F29" s="356">
        <v>0</v>
      </c>
      <c r="G29" s="356">
        <f t="shared" si="0"/>
        <v>0</v>
      </c>
      <c r="H29" s="537"/>
      <c r="I29" s="537"/>
      <c r="J29" s="537"/>
      <c r="K29" s="537"/>
      <c r="L29" s="537"/>
      <c r="M29" s="537"/>
    </row>
    <row r="30" spans="1:13" ht="33" customHeight="1">
      <c r="A30" s="444" t="s">
        <v>102</v>
      </c>
      <c r="B30" s="445" t="s">
        <v>25</v>
      </c>
      <c r="C30" s="446" t="s">
        <v>26</v>
      </c>
      <c r="D30" s="352" t="s">
        <v>17</v>
      </c>
      <c r="E30" s="452" t="s">
        <v>17</v>
      </c>
      <c r="F30" s="452" t="s">
        <v>17</v>
      </c>
      <c r="G30" s="453">
        <f>SUM(G31)</f>
        <v>0</v>
      </c>
      <c r="H30" s="537"/>
      <c r="I30" s="537"/>
      <c r="J30" s="537"/>
      <c r="K30" s="537"/>
      <c r="L30" s="537"/>
      <c r="M30" s="537"/>
    </row>
    <row r="31" spans="1:13" ht="28.5">
      <c r="A31" s="352" t="s">
        <v>103</v>
      </c>
      <c r="B31" s="352"/>
      <c r="C31" s="357" t="s">
        <v>596</v>
      </c>
      <c r="D31" s="352" t="s">
        <v>515</v>
      </c>
      <c r="E31" s="448">
        <v>480.94</v>
      </c>
      <c r="F31" s="356">
        <v>0</v>
      </c>
      <c r="G31" s="356">
        <f>ROUND(E31*F31,2)</f>
        <v>0</v>
      </c>
      <c r="H31" s="537"/>
      <c r="I31" s="537"/>
      <c r="J31" s="537"/>
      <c r="K31" s="537"/>
      <c r="L31" s="537"/>
      <c r="M31" s="537"/>
    </row>
    <row r="32" spans="1:13" ht="34.5" customHeight="1">
      <c r="A32" s="444" t="s">
        <v>104</v>
      </c>
      <c r="B32" s="445" t="s">
        <v>57</v>
      </c>
      <c r="C32" s="446" t="s">
        <v>58</v>
      </c>
      <c r="D32" s="352" t="s">
        <v>17</v>
      </c>
      <c r="E32" s="452" t="s">
        <v>17</v>
      </c>
      <c r="F32" s="452" t="s">
        <v>17</v>
      </c>
      <c r="G32" s="453">
        <f>SUM(G33:G43)</f>
        <v>0</v>
      </c>
      <c r="H32" s="537"/>
      <c r="I32" s="537"/>
      <c r="J32" s="537"/>
      <c r="K32" s="537"/>
      <c r="L32" s="537"/>
      <c r="M32" s="537"/>
    </row>
    <row r="33" spans="1:13" ht="33" customHeight="1">
      <c r="A33" s="352" t="s">
        <v>597</v>
      </c>
      <c r="B33" s="352"/>
      <c r="C33" s="357" t="s">
        <v>598</v>
      </c>
      <c r="D33" s="352" t="s">
        <v>521</v>
      </c>
      <c r="E33" s="454">
        <v>109.15</v>
      </c>
      <c r="F33" s="356">
        <v>0</v>
      </c>
      <c r="G33" s="356">
        <f t="shared" ref="G33:G45" si="1">ROUND(E33*F33,2)</f>
        <v>0</v>
      </c>
      <c r="H33" s="537"/>
      <c r="I33" s="537"/>
      <c r="J33" s="537"/>
      <c r="K33" s="537"/>
      <c r="L33" s="537"/>
      <c r="M33" s="537"/>
    </row>
    <row r="34" spans="1:13" ht="51" customHeight="1">
      <c r="A34" s="352" t="s">
        <v>599</v>
      </c>
      <c r="B34" s="352"/>
      <c r="C34" s="357" t="s">
        <v>600</v>
      </c>
      <c r="D34" s="352" t="s">
        <v>521</v>
      </c>
      <c r="E34" s="454">
        <v>66.61</v>
      </c>
      <c r="F34" s="356">
        <v>0</v>
      </c>
      <c r="G34" s="356">
        <f t="shared" si="1"/>
        <v>0</v>
      </c>
      <c r="H34" s="537"/>
      <c r="I34" s="537"/>
      <c r="J34" s="537"/>
      <c r="K34" s="537"/>
      <c r="L34" s="537"/>
      <c r="M34" s="537"/>
    </row>
    <row r="35" spans="1:13" ht="42.75">
      <c r="A35" s="352" t="s">
        <v>601</v>
      </c>
      <c r="B35" s="352"/>
      <c r="C35" s="357" t="s">
        <v>602</v>
      </c>
      <c r="D35" s="352" t="s">
        <v>521</v>
      </c>
      <c r="E35" s="454">
        <v>79.75</v>
      </c>
      <c r="F35" s="356">
        <v>0</v>
      </c>
      <c r="G35" s="356">
        <f t="shared" si="1"/>
        <v>0</v>
      </c>
      <c r="H35" s="537"/>
      <c r="I35" s="537"/>
      <c r="J35" s="537"/>
      <c r="K35" s="537"/>
      <c r="L35" s="537"/>
      <c r="M35" s="537"/>
    </row>
    <row r="36" spans="1:13" ht="36.75" customHeight="1">
      <c r="A36" s="352" t="s">
        <v>603</v>
      </c>
      <c r="B36" s="352"/>
      <c r="C36" s="357" t="s">
        <v>604</v>
      </c>
      <c r="D36" s="352" t="s">
        <v>605</v>
      </c>
      <c r="E36" s="454">
        <v>52</v>
      </c>
      <c r="F36" s="356">
        <v>0</v>
      </c>
      <c r="G36" s="356">
        <f t="shared" si="1"/>
        <v>0</v>
      </c>
      <c r="H36" s="537"/>
      <c r="I36" s="537"/>
      <c r="J36" s="537"/>
      <c r="K36" s="537"/>
      <c r="L36" s="537"/>
      <c r="M36" s="537"/>
    </row>
    <row r="37" spans="1:13" ht="36.75" customHeight="1">
      <c r="A37" s="352" t="s">
        <v>606</v>
      </c>
      <c r="B37" s="352"/>
      <c r="C37" s="357" t="s">
        <v>607</v>
      </c>
      <c r="D37" s="352" t="s">
        <v>605</v>
      </c>
      <c r="E37" s="454">
        <v>8</v>
      </c>
      <c r="F37" s="356">
        <v>0</v>
      </c>
      <c r="G37" s="356">
        <f t="shared" si="1"/>
        <v>0</v>
      </c>
      <c r="H37" s="537"/>
      <c r="I37" s="537"/>
      <c r="J37" s="537"/>
      <c r="K37" s="537"/>
      <c r="L37" s="537"/>
      <c r="M37" s="537"/>
    </row>
    <row r="38" spans="1:13" ht="36.75" customHeight="1">
      <c r="A38" s="352" t="s">
        <v>608</v>
      </c>
      <c r="B38" s="352"/>
      <c r="C38" s="357" t="s">
        <v>609</v>
      </c>
      <c r="D38" s="352" t="s">
        <v>605</v>
      </c>
      <c r="E38" s="454">
        <v>4</v>
      </c>
      <c r="F38" s="356">
        <v>0</v>
      </c>
      <c r="G38" s="356">
        <f t="shared" si="1"/>
        <v>0</v>
      </c>
      <c r="H38" s="537"/>
      <c r="I38" s="537"/>
      <c r="J38" s="537"/>
      <c r="K38" s="537"/>
      <c r="L38" s="537"/>
      <c r="M38" s="537"/>
    </row>
    <row r="39" spans="1:13" ht="15" customHeight="1">
      <c r="A39" s="352" t="s">
        <v>610</v>
      </c>
      <c r="B39" s="352"/>
      <c r="C39" s="357" t="s">
        <v>611</v>
      </c>
      <c r="D39" s="352" t="s">
        <v>515</v>
      </c>
      <c r="E39" s="454">
        <v>3.2</v>
      </c>
      <c r="F39" s="356">
        <v>0</v>
      </c>
      <c r="G39" s="356">
        <f t="shared" si="1"/>
        <v>0</v>
      </c>
      <c r="H39" s="537"/>
      <c r="I39" s="537"/>
      <c r="J39" s="537"/>
      <c r="K39" s="537"/>
      <c r="L39" s="537"/>
      <c r="M39" s="537"/>
    </row>
    <row r="40" spans="1:13" ht="14.25">
      <c r="A40" s="352" t="s">
        <v>612</v>
      </c>
      <c r="B40" s="352"/>
      <c r="C40" s="357" t="s">
        <v>613</v>
      </c>
      <c r="D40" s="352" t="s">
        <v>0</v>
      </c>
      <c r="E40" s="448">
        <v>2</v>
      </c>
      <c r="F40" s="356">
        <v>0</v>
      </c>
      <c r="G40" s="356">
        <f t="shared" si="1"/>
        <v>0</v>
      </c>
      <c r="H40" s="537"/>
      <c r="I40" s="537"/>
      <c r="J40" s="537"/>
      <c r="K40" s="537"/>
      <c r="L40" s="537"/>
      <c r="M40" s="537"/>
    </row>
    <row r="41" spans="1:13" ht="28.5">
      <c r="A41" s="352" t="s">
        <v>614</v>
      </c>
      <c r="B41" s="352"/>
      <c r="C41" s="357" t="s">
        <v>725</v>
      </c>
      <c r="D41" s="352" t="s">
        <v>18</v>
      </c>
      <c r="E41" s="448">
        <v>170.75</v>
      </c>
      <c r="F41" s="356">
        <v>0</v>
      </c>
      <c r="G41" s="356">
        <f t="shared" si="1"/>
        <v>0</v>
      </c>
      <c r="H41" s="537"/>
      <c r="I41" s="537"/>
      <c r="J41" s="537"/>
      <c r="K41" s="537"/>
      <c r="L41" s="537"/>
      <c r="M41" s="537"/>
    </row>
    <row r="42" spans="1:13" ht="28.5">
      <c r="A42" s="352" t="s">
        <v>615</v>
      </c>
      <c r="B42" s="352"/>
      <c r="C42" s="357" t="s">
        <v>616</v>
      </c>
      <c r="D42" s="352" t="s">
        <v>79</v>
      </c>
      <c r="E42" s="448">
        <v>1</v>
      </c>
      <c r="F42" s="356">
        <v>0</v>
      </c>
      <c r="G42" s="356">
        <f t="shared" si="1"/>
        <v>0</v>
      </c>
      <c r="H42" s="537"/>
      <c r="I42" s="537"/>
      <c r="J42" s="537"/>
      <c r="K42" s="537"/>
      <c r="L42" s="537"/>
      <c r="M42" s="537"/>
    </row>
    <row r="43" spans="1:13" ht="28.5">
      <c r="A43" s="352" t="s">
        <v>617</v>
      </c>
      <c r="B43" s="352"/>
      <c r="C43" s="357" t="s">
        <v>618</v>
      </c>
      <c r="D43" s="352" t="s">
        <v>0</v>
      </c>
      <c r="E43" s="448">
        <v>8</v>
      </c>
      <c r="F43" s="356">
        <v>0</v>
      </c>
      <c r="G43" s="356">
        <f t="shared" si="1"/>
        <v>0</v>
      </c>
      <c r="H43" s="537"/>
      <c r="I43" s="537"/>
      <c r="J43" s="537"/>
      <c r="K43" s="537"/>
      <c r="L43" s="537"/>
      <c r="M43" s="537"/>
    </row>
    <row r="44" spans="1:13" ht="36.75" customHeight="1">
      <c r="A44" s="444" t="s">
        <v>619</v>
      </c>
      <c r="B44" s="445" t="s">
        <v>620</v>
      </c>
      <c r="C44" s="446" t="s">
        <v>621</v>
      </c>
      <c r="D44" s="352" t="s">
        <v>17</v>
      </c>
      <c r="E44" s="452" t="s">
        <v>17</v>
      </c>
      <c r="F44" s="452" t="s">
        <v>17</v>
      </c>
      <c r="G44" s="453">
        <f>SUM(G45:G45)</f>
        <v>0</v>
      </c>
      <c r="H44" s="537"/>
      <c r="I44" s="537"/>
      <c r="J44" s="537"/>
      <c r="K44" s="537"/>
      <c r="L44" s="537"/>
      <c r="M44" s="537"/>
    </row>
    <row r="45" spans="1:13" ht="42.75">
      <c r="A45" s="352" t="s">
        <v>622</v>
      </c>
      <c r="B45" s="352"/>
      <c r="C45" s="357" t="s">
        <v>623</v>
      </c>
      <c r="D45" s="352" t="s">
        <v>18</v>
      </c>
      <c r="E45" s="448">
        <v>20</v>
      </c>
      <c r="F45" s="356">
        <v>0</v>
      </c>
      <c r="G45" s="356">
        <f t="shared" si="1"/>
        <v>0</v>
      </c>
      <c r="H45" s="537"/>
      <c r="I45" s="537"/>
      <c r="J45" s="537"/>
      <c r="K45" s="537"/>
      <c r="L45" s="537"/>
      <c r="M45" s="537"/>
    </row>
    <row r="46" spans="1:13" ht="15">
      <c r="A46" s="449">
        <v>2</v>
      </c>
      <c r="B46" s="449" t="s">
        <v>105</v>
      </c>
      <c r="C46" s="450" t="s">
        <v>1</v>
      </c>
      <c r="D46" s="442" t="s">
        <v>17</v>
      </c>
      <c r="E46" s="443" t="s">
        <v>17</v>
      </c>
      <c r="F46" s="443" t="s">
        <v>17</v>
      </c>
      <c r="G46" s="451">
        <f>SUM(G47,G49)</f>
        <v>0</v>
      </c>
      <c r="H46" s="537"/>
      <c r="I46" s="537"/>
      <c r="J46" s="537"/>
      <c r="K46" s="537"/>
      <c r="L46" s="537"/>
      <c r="M46" s="537"/>
    </row>
    <row r="47" spans="1:13" ht="35.25" customHeight="1">
      <c r="A47" s="444" t="s">
        <v>231</v>
      </c>
      <c r="B47" s="445" t="s">
        <v>106</v>
      </c>
      <c r="C47" s="446" t="s">
        <v>107</v>
      </c>
      <c r="D47" s="352" t="s">
        <v>17</v>
      </c>
      <c r="E47" s="452" t="s">
        <v>17</v>
      </c>
      <c r="F47" s="452" t="s">
        <v>17</v>
      </c>
      <c r="G47" s="453">
        <f>G48</f>
        <v>0</v>
      </c>
      <c r="H47" s="537"/>
      <c r="I47" s="537"/>
      <c r="J47" s="537"/>
      <c r="K47" s="537"/>
      <c r="L47" s="537"/>
      <c r="M47" s="537"/>
    </row>
    <row r="48" spans="1:13" ht="14.25">
      <c r="A48" s="352" t="s">
        <v>624</v>
      </c>
      <c r="B48" s="352"/>
      <c r="C48" s="357" t="s">
        <v>726</v>
      </c>
      <c r="D48" s="352" t="s">
        <v>515</v>
      </c>
      <c r="E48" s="454">
        <v>3155.49</v>
      </c>
      <c r="F48" s="356">
        <v>0</v>
      </c>
      <c r="G48" s="356">
        <f t="shared" ref="G48" si="2">ROUND(E48*F48,2)</f>
        <v>0</v>
      </c>
      <c r="H48" s="537"/>
      <c r="I48" s="537"/>
      <c r="J48" s="537"/>
      <c r="K48" s="537"/>
      <c r="L48" s="537"/>
      <c r="M48" s="537"/>
    </row>
    <row r="49" spans="1:13" ht="30">
      <c r="A49" s="444" t="s">
        <v>232</v>
      </c>
      <c r="B49" s="445" t="s">
        <v>108</v>
      </c>
      <c r="C49" s="446" t="s">
        <v>27</v>
      </c>
      <c r="D49" s="352" t="s">
        <v>17</v>
      </c>
      <c r="E49" s="452" t="s">
        <v>17</v>
      </c>
      <c r="F49" s="452" t="s">
        <v>17</v>
      </c>
      <c r="G49" s="453">
        <f>SUM(G50)</f>
        <v>0</v>
      </c>
      <c r="H49" s="537"/>
      <c r="I49" s="537"/>
      <c r="J49" s="537"/>
      <c r="K49" s="537"/>
      <c r="L49" s="537"/>
      <c r="M49" s="537"/>
    </row>
    <row r="50" spans="1:13" ht="14.25">
      <c r="A50" s="352" t="s">
        <v>625</v>
      </c>
      <c r="B50" s="352"/>
      <c r="C50" s="357" t="s">
        <v>626</v>
      </c>
      <c r="D50" s="352" t="s">
        <v>515</v>
      </c>
      <c r="E50" s="448">
        <v>306.7</v>
      </c>
      <c r="F50" s="356">
        <v>0</v>
      </c>
      <c r="G50" s="356">
        <f t="shared" ref="G50" si="3">ROUND(E50*F50,2)</f>
        <v>0</v>
      </c>
      <c r="H50" s="537"/>
      <c r="I50" s="537"/>
      <c r="J50" s="537"/>
      <c r="K50" s="537"/>
      <c r="L50" s="537"/>
      <c r="M50" s="537"/>
    </row>
    <row r="51" spans="1:13" ht="15" customHeight="1">
      <c r="A51" s="449" t="s">
        <v>8</v>
      </c>
      <c r="B51" s="449" t="s">
        <v>109</v>
      </c>
      <c r="C51" s="450" t="s">
        <v>11</v>
      </c>
      <c r="D51" s="442" t="s">
        <v>17</v>
      </c>
      <c r="E51" s="455" t="s">
        <v>17</v>
      </c>
      <c r="F51" s="443" t="s">
        <v>17</v>
      </c>
      <c r="G51" s="451">
        <f>G52+G54+G63+G69+G73+G75+G83+G90</f>
        <v>0</v>
      </c>
      <c r="H51" s="537"/>
      <c r="I51" s="537"/>
      <c r="J51" s="537"/>
      <c r="K51" s="537"/>
      <c r="L51" s="537"/>
      <c r="M51" s="537"/>
    </row>
    <row r="52" spans="1:13" ht="45.75" customHeight="1">
      <c r="A52" s="444" t="s">
        <v>234</v>
      </c>
      <c r="B52" s="445" t="s">
        <v>110</v>
      </c>
      <c r="C52" s="446" t="s">
        <v>111</v>
      </c>
      <c r="D52" s="352" t="s">
        <v>17</v>
      </c>
      <c r="E52" s="452" t="s">
        <v>17</v>
      </c>
      <c r="F52" s="452" t="s">
        <v>17</v>
      </c>
      <c r="G52" s="453">
        <f>SUM(G53)</f>
        <v>0</v>
      </c>
      <c r="H52" s="537"/>
      <c r="I52" s="537"/>
      <c r="J52" s="537"/>
      <c r="K52" s="537"/>
      <c r="L52" s="537"/>
      <c r="M52" s="537"/>
    </row>
    <row r="53" spans="1:13" ht="15" customHeight="1">
      <c r="A53" s="352" t="s">
        <v>265</v>
      </c>
      <c r="B53" s="352"/>
      <c r="C53" s="357" t="s">
        <v>627</v>
      </c>
      <c r="D53" s="352" t="s">
        <v>521</v>
      </c>
      <c r="E53" s="454">
        <v>4308.76</v>
      </c>
      <c r="F53" s="356">
        <v>0</v>
      </c>
      <c r="G53" s="356">
        <f t="shared" ref="G53" si="4">ROUND(E53*F53,2)</f>
        <v>0</v>
      </c>
      <c r="H53" s="537"/>
      <c r="I53" s="537"/>
      <c r="J53" s="537"/>
      <c r="K53" s="537"/>
      <c r="L53" s="537"/>
      <c r="M53" s="537"/>
    </row>
    <row r="54" spans="1:13" ht="48" customHeight="1">
      <c r="A54" s="515" t="s">
        <v>264</v>
      </c>
      <c r="B54" s="516" t="s">
        <v>628</v>
      </c>
      <c r="C54" s="517" t="s">
        <v>629</v>
      </c>
      <c r="D54" s="514" t="s">
        <v>17</v>
      </c>
      <c r="E54" s="518" t="s">
        <v>17</v>
      </c>
      <c r="F54" s="518" t="s">
        <v>17</v>
      </c>
      <c r="G54" s="519">
        <f>G55</f>
        <v>0</v>
      </c>
      <c r="H54" s="537"/>
      <c r="I54" s="537"/>
      <c r="J54" s="537"/>
      <c r="K54" s="537"/>
      <c r="L54" s="537"/>
      <c r="M54" s="537"/>
    </row>
    <row r="55" spans="1:13" ht="15" customHeight="1">
      <c r="A55" s="514" t="s">
        <v>266</v>
      </c>
      <c r="B55" s="514"/>
      <c r="C55" s="335" t="s">
        <v>630</v>
      </c>
      <c r="D55" s="514" t="s">
        <v>521</v>
      </c>
      <c r="E55" s="506">
        <v>7089.79</v>
      </c>
      <c r="F55" s="333">
        <v>0</v>
      </c>
      <c r="G55" s="333">
        <f t="shared" ref="G55" si="5">ROUND(E55*F55,2)</f>
        <v>0</v>
      </c>
      <c r="H55" s="537"/>
      <c r="I55" s="537"/>
      <c r="J55" s="537"/>
      <c r="K55" s="537"/>
      <c r="L55" s="537"/>
      <c r="M55" s="537"/>
    </row>
    <row r="56" spans="1:13" ht="15" customHeight="1">
      <c r="A56" s="521"/>
      <c r="B56" s="521"/>
      <c r="C56" s="346" t="s">
        <v>757</v>
      </c>
      <c r="D56" s="521"/>
      <c r="E56" s="522"/>
      <c r="F56" s="348"/>
      <c r="G56" s="348"/>
      <c r="H56" s="537"/>
      <c r="I56" s="537"/>
      <c r="J56" s="537"/>
      <c r="K56" s="537"/>
      <c r="L56" s="537"/>
      <c r="M56" s="537"/>
    </row>
    <row r="57" spans="1:13" ht="15" customHeight="1">
      <c r="A57" s="521"/>
      <c r="B57" s="521"/>
      <c r="C57" s="346" t="s">
        <v>758</v>
      </c>
      <c r="D57" s="521"/>
      <c r="E57" s="522"/>
      <c r="F57" s="348"/>
      <c r="G57" s="348"/>
      <c r="H57" s="537"/>
      <c r="I57" s="537"/>
      <c r="J57" s="537"/>
      <c r="K57" s="537"/>
      <c r="L57" s="537"/>
      <c r="M57" s="537"/>
    </row>
    <row r="58" spans="1:13" ht="15" customHeight="1">
      <c r="A58" s="521"/>
      <c r="B58" s="521"/>
      <c r="C58" s="346" t="s">
        <v>759</v>
      </c>
      <c r="D58" s="521"/>
      <c r="E58" s="522"/>
      <c r="F58" s="348"/>
      <c r="G58" s="348"/>
      <c r="H58" s="537"/>
      <c r="I58" s="537"/>
      <c r="J58" s="537"/>
      <c r="K58" s="537"/>
      <c r="L58" s="537"/>
      <c r="M58" s="537"/>
    </row>
    <row r="59" spans="1:13" ht="15" customHeight="1">
      <c r="A59" s="521"/>
      <c r="B59" s="521"/>
      <c r="C59" s="346" t="s">
        <v>760</v>
      </c>
      <c r="D59" s="521"/>
      <c r="E59" s="522"/>
      <c r="F59" s="348"/>
      <c r="G59" s="348"/>
      <c r="H59" s="537"/>
      <c r="I59" s="537"/>
      <c r="J59" s="537"/>
      <c r="K59" s="537"/>
      <c r="L59" s="537"/>
      <c r="M59" s="537"/>
    </row>
    <row r="60" spans="1:13" ht="15" customHeight="1">
      <c r="A60" s="521"/>
      <c r="B60" s="521"/>
      <c r="C60" s="346" t="s">
        <v>762</v>
      </c>
      <c r="D60" s="521"/>
      <c r="E60" s="522"/>
      <c r="F60" s="348"/>
      <c r="G60" s="348"/>
      <c r="H60" s="537"/>
      <c r="I60" s="537"/>
      <c r="J60" s="537"/>
      <c r="K60" s="537"/>
      <c r="L60" s="537"/>
      <c r="M60" s="537"/>
    </row>
    <row r="61" spans="1:13" ht="15" customHeight="1">
      <c r="A61" s="521"/>
      <c r="B61" s="521"/>
      <c r="C61" s="346" t="s">
        <v>761</v>
      </c>
      <c r="D61" s="521"/>
      <c r="E61" s="522"/>
      <c r="F61" s="348"/>
      <c r="G61" s="348"/>
      <c r="H61" s="537"/>
      <c r="I61" s="537"/>
      <c r="J61" s="537"/>
      <c r="K61" s="537"/>
      <c r="L61" s="537"/>
      <c r="M61" s="537"/>
    </row>
    <row r="62" spans="1:13" ht="15" customHeight="1">
      <c r="A62" s="510"/>
      <c r="B62" s="510"/>
      <c r="C62" s="336" t="s">
        <v>763</v>
      </c>
      <c r="D62" s="510"/>
      <c r="E62" s="520"/>
      <c r="F62" s="339"/>
      <c r="G62" s="339"/>
      <c r="H62" s="537"/>
      <c r="I62" s="537"/>
      <c r="J62" s="537"/>
      <c r="K62" s="537"/>
      <c r="L62" s="537"/>
      <c r="M62" s="537"/>
    </row>
    <row r="63" spans="1:13" ht="45.75" customHeight="1">
      <c r="A63" s="532" t="s">
        <v>269</v>
      </c>
      <c r="B63" s="533" t="s">
        <v>631</v>
      </c>
      <c r="C63" s="534" t="s">
        <v>632</v>
      </c>
      <c r="D63" s="521" t="s">
        <v>17</v>
      </c>
      <c r="E63" s="535" t="s">
        <v>17</v>
      </c>
      <c r="F63" s="535" t="s">
        <v>17</v>
      </c>
      <c r="G63" s="536">
        <f>G64+G66+G67</f>
        <v>0</v>
      </c>
      <c r="H63" s="537"/>
      <c r="I63" s="537"/>
      <c r="J63" s="537"/>
      <c r="K63" s="537"/>
      <c r="L63" s="537"/>
      <c r="M63" s="537"/>
    </row>
    <row r="64" spans="1:13" ht="15" customHeight="1">
      <c r="A64" s="505" t="s">
        <v>270</v>
      </c>
      <c r="B64" s="505"/>
      <c r="C64" s="335" t="s">
        <v>752</v>
      </c>
      <c r="D64" s="505" t="s">
        <v>521</v>
      </c>
      <c r="E64" s="506">
        <v>2637.6</v>
      </c>
      <c r="F64" s="333">
        <v>0</v>
      </c>
      <c r="G64" s="333">
        <f t="shared" ref="G64:G67" si="6">ROUND(E64*F64,2)</f>
        <v>0</v>
      </c>
      <c r="H64" s="537"/>
      <c r="I64" s="537"/>
      <c r="J64" s="537"/>
      <c r="K64" s="537"/>
      <c r="L64" s="537"/>
      <c r="M64" s="537"/>
    </row>
    <row r="65" spans="1:13" ht="15" customHeight="1">
      <c r="A65" s="510"/>
      <c r="B65" s="510"/>
      <c r="C65" s="336" t="s">
        <v>753</v>
      </c>
      <c r="D65" s="510"/>
      <c r="E65" s="520"/>
      <c r="F65" s="339"/>
      <c r="G65" s="339"/>
      <c r="H65" s="537"/>
      <c r="I65" s="537"/>
      <c r="J65" s="537"/>
      <c r="K65" s="537"/>
      <c r="L65" s="537"/>
      <c r="M65" s="537"/>
    </row>
    <row r="66" spans="1:13" ht="15" customHeight="1">
      <c r="A66" s="521" t="s">
        <v>271</v>
      </c>
      <c r="B66" s="521"/>
      <c r="C66" s="346" t="s">
        <v>754</v>
      </c>
      <c r="D66" s="521" t="s">
        <v>521</v>
      </c>
      <c r="E66" s="522">
        <v>2637.6</v>
      </c>
      <c r="F66" s="348">
        <v>0</v>
      </c>
      <c r="G66" s="348">
        <f t="shared" si="6"/>
        <v>0</v>
      </c>
      <c r="H66" s="537"/>
      <c r="I66" s="537"/>
      <c r="J66" s="537"/>
      <c r="K66" s="537"/>
      <c r="L66" s="537"/>
      <c r="M66" s="537"/>
    </row>
    <row r="67" spans="1:13" ht="15" customHeight="1">
      <c r="A67" s="505" t="s">
        <v>272</v>
      </c>
      <c r="B67" s="505"/>
      <c r="C67" s="335" t="s">
        <v>756</v>
      </c>
      <c r="D67" s="505" t="s">
        <v>521</v>
      </c>
      <c r="E67" s="506">
        <v>1836.95</v>
      </c>
      <c r="F67" s="333">
        <v>0</v>
      </c>
      <c r="G67" s="333">
        <f t="shared" si="6"/>
        <v>0</v>
      </c>
      <c r="H67" s="537"/>
      <c r="I67" s="537"/>
      <c r="J67" s="537"/>
      <c r="K67" s="537"/>
      <c r="L67" s="537"/>
      <c r="M67" s="537"/>
    </row>
    <row r="68" spans="1:13" ht="15" customHeight="1">
      <c r="A68" s="510"/>
      <c r="B68" s="510"/>
      <c r="C68" s="336" t="s">
        <v>755</v>
      </c>
      <c r="D68" s="510"/>
      <c r="E68" s="520"/>
      <c r="F68" s="339"/>
      <c r="G68" s="339"/>
      <c r="H68" s="537"/>
      <c r="I68" s="537"/>
      <c r="J68" s="537"/>
      <c r="K68" s="537"/>
      <c r="L68" s="537"/>
      <c r="M68" s="537"/>
    </row>
    <row r="69" spans="1:13" ht="45">
      <c r="A69" s="507" t="s">
        <v>273</v>
      </c>
      <c r="B69" s="508" t="s">
        <v>633</v>
      </c>
      <c r="C69" s="509" t="s">
        <v>113</v>
      </c>
      <c r="D69" s="510" t="s">
        <v>17</v>
      </c>
      <c r="E69" s="511" t="s">
        <v>17</v>
      </c>
      <c r="F69" s="511" t="s">
        <v>17</v>
      </c>
      <c r="G69" s="512">
        <f>SUM(G70:G72)</f>
        <v>0</v>
      </c>
      <c r="H69" s="537"/>
      <c r="I69" s="537"/>
      <c r="J69" s="537"/>
      <c r="K69" s="537"/>
      <c r="L69" s="537"/>
      <c r="M69" s="537"/>
    </row>
    <row r="70" spans="1:13" ht="14.25">
      <c r="A70" s="352" t="s">
        <v>274</v>
      </c>
      <c r="B70" s="352"/>
      <c r="C70" s="357" t="s">
        <v>59</v>
      </c>
      <c r="D70" s="352" t="s">
        <v>521</v>
      </c>
      <c r="E70" s="454">
        <v>1876.3</v>
      </c>
      <c r="F70" s="356">
        <v>0</v>
      </c>
      <c r="G70" s="356">
        <f t="shared" ref="G70:G72" si="7">ROUND(E70*F70,2)</f>
        <v>0</v>
      </c>
      <c r="H70" s="537"/>
      <c r="I70" s="537"/>
      <c r="J70" s="537"/>
      <c r="K70" s="537"/>
      <c r="L70" s="537"/>
      <c r="M70" s="537"/>
    </row>
    <row r="71" spans="1:13" ht="19.5" customHeight="1">
      <c r="A71" s="352" t="s">
        <v>275</v>
      </c>
      <c r="B71" s="352"/>
      <c r="C71" s="357" t="s">
        <v>60</v>
      </c>
      <c r="D71" s="352" t="s">
        <v>521</v>
      </c>
      <c r="E71" s="454">
        <v>3752.6</v>
      </c>
      <c r="F71" s="356">
        <v>0</v>
      </c>
      <c r="G71" s="356">
        <f t="shared" si="7"/>
        <v>0</v>
      </c>
      <c r="H71" s="537"/>
      <c r="I71" s="537"/>
      <c r="J71" s="537"/>
      <c r="K71" s="537"/>
      <c r="L71" s="537"/>
      <c r="M71" s="537"/>
    </row>
    <row r="72" spans="1:13" ht="15" customHeight="1">
      <c r="A72" s="352" t="s">
        <v>276</v>
      </c>
      <c r="B72" s="352"/>
      <c r="C72" s="357" t="s">
        <v>61</v>
      </c>
      <c r="D72" s="352" t="s">
        <v>521</v>
      </c>
      <c r="E72" s="454">
        <v>5628.9</v>
      </c>
      <c r="F72" s="356">
        <v>0</v>
      </c>
      <c r="G72" s="356">
        <f t="shared" si="7"/>
        <v>0</v>
      </c>
      <c r="H72" s="537"/>
      <c r="I72" s="537"/>
      <c r="J72" s="537"/>
      <c r="K72" s="537"/>
      <c r="L72" s="537"/>
      <c r="M72" s="537"/>
    </row>
    <row r="73" spans="1:13" ht="51" customHeight="1">
      <c r="A73" s="444" t="s">
        <v>279</v>
      </c>
      <c r="B73" s="445" t="s">
        <v>114</v>
      </c>
      <c r="C73" s="446" t="s">
        <v>115</v>
      </c>
      <c r="D73" s="352" t="s">
        <v>17</v>
      </c>
      <c r="E73" s="452" t="s">
        <v>17</v>
      </c>
      <c r="F73" s="452" t="s">
        <v>17</v>
      </c>
      <c r="G73" s="453">
        <f>SUM(G74)</f>
        <v>0</v>
      </c>
      <c r="H73" s="537"/>
      <c r="I73" s="537"/>
      <c r="J73" s="537"/>
      <c r="K73" s="537"/>
      <c r="L73" s="537"/>
      <c r="M73" s="537"/>
    </row>
    <row r="74" spans="1:13" ht="15" customHeight="1">
      <c r="A74" s="352" t="s">
        <v>280</v>
      </c>
      <c r="B74" s="352"/>
      <c r="C74" s="357" t="s">
        <v>634</v>
      </c>
      <c r="D74" s="352" t="s">
        <v>521</v>
      </c>
      <c r="E74" s="454">
        <v>1926.89</v>
      </c>
      <c r="F74" s="356">
        <v>0</v>
      </c>
      <c r="G74" s="356">
        <f t="shared" ref="G74" si="8">ROUND(E74*F74,2)</f>
        <v>0</v>
      </c>
      <c r="H74" s="537"/>
      <c r="I74" s="537"/>
      <c r="J74" s="537"/>
      <c r="K74" s="537"/>
      <c r="L74" s="537"/>
      <c r="M74" s="537"/>
    </row>
    <row r="75" spans="1:13" ht="45.75" customHeight="1">
      <c r="A75" s="444" t="s">
        <v>284</v>
      </c>
      <c r="B75" s="445" t="s">
        <v>116</v>
      </c>
      <c r="C75" s="446" t="s">
        <v>117</v>
      </c>
      <c r="D75" s="352" t="s">
        <v>17</v>
      </c>
      <c r="E75" s="456" t="s">
        <v>17</v>
      </c>
      <c r="F75" s="452" t="s">
        <v>17</v>
      </c>
      <c r="G75" s="453">
        <f>SUM(G76,G77)</f>
        <v>0</v>
      </c>
      <c r="H75" s="537"/>
      <c r="I75" s="537"/>
      <c r="J75" s="537"/>
      <c r="K75" s="537"/>
      <c r="L75" s="537"/>
      <c r="M75" s="537"/>
    </row>
    <row r="76" spans="1:13" ht="32.25" customHeight="1">
      <c r="A76" s="504" t="s">
        <v>285</v>
      </c>
      <c r="B76" s="504"/>
      <c r="C76" s="547" t="s">
        <v>780</v>
      </c>
      <c r="D76" s="504" t="s">
        <v>521</v>
      </c>
      <c r="E76" s="506">
        <v>0</v>
      </c>
      <c r="F76" s="333">
        <v>0</v>
      </c>
      <c r="G76" s="333">
        <f t="shared" ref="G76:G91" si="9">ROUND(E76*F76,2)</f>
        <v>0</v>
      </c>
      <c r="H76" s="537"/>
      <c r="I76" s="537"/>
      <c r="J76" s="537"/>
      <c r="K76" s="537"/>
      <c r="L76" s="537"/>
      <c r="M76" s="537"/>
    </row>
    <row r="77" spans="1:13" ht="15" customHeight="1">
      <c r="A77" s="531" t="s">
        <v>635</v>
      </c>
      <c r="B77" s="531"/>
      <c r="C77" s="523" t="s">
        <v>636</v>
      </c>
      <c r="D77" s="524" t="s">
        <v>521</v>
      </c>
      <c r="E77" s="525">
        <v>3220.67</v>
      </c>
      <c r="F77" s="526">
        <v>0</v>
      </c>
      <c r="G77" s="526">
        <f t="shared" si="9"/>
        <v>0</v>
      </c>
      <c r="H77" s="537"/>
      <c r="I77" s="537"/>
      <c r="J77" s="537"/>
      <c r="K77" s="537"/>
      <c r="L77" s="537"/>
      <c r="M77" s="537"/>
    </row>
    <row r="78" spans="1:13" ht="15" customHeight="1">
      <c r="A78" s="521"/>
      <c r="B78" s="521"/>
      <c r="C78" s="544" t="s">
        <v>778</v>
      </c>
      <c r="D78" s="543"/>
      <c r="E78" s="545"/>
      <c r="F78" s="546"/>
      <c r="G78" s="546"/>
      <c r="H78" s="537"/>
      <c r="I78" s="537"/>
      <c r="J78" s="537"/>
      <c r="K78" s="537"/>
      <c r="L78" s="537"/>
      <c r="M78" s="537"/>
    </row>
    <row r="79" spans="1:13" ht="15" customHeight="1">
      <c r="A79" s="521"/>
      <c r="B79" s="521"/>
      <c r="C79" s="544" t="s">
        <v>758</v>
      </c>
      <c r="D79" s="543"/>
      <c r="E79" s="545"/>
      <c r="F79" s="546"/>
      <c r="G79" s="546"/>
      <c r="H79" s="537"/>
      <c r="I79" s="537"/>
      <c r="J79" s="537"/>
      <c r="K79" s="537"/>
      <c r="L79" s="537"/>
      <c r="M79" s="537"/>
    </row>
    <row r="80" spans="1:13" ht="15" customHeight="1">
      <c r="A80" s="521"/>
      <c r="B80" s="521"/>
      <c r="C80" s="544" t="s">
        <v>759</v>
      </c>
      <c r="D80" s="543"/>
      <c r="E80" s="545"/>
      <c r="F80" s="546"/>
      <c r="G80" s="546"/>
      <c r="H80" s="537"/>
      <c r="I80" s="537"/>
      <c r="J80" s="537"/>
      <c r="K80" s="537"/>
      <c r="L80" s="537"/>
      <c r="M80" s="537"/>
    </row>
    <row r="81" spans="1:13" ht="15" customHeight="1">
      <c r="A81" s="521"/>
      <c r="B81" s="521"/>
      <c r="C81" s="544" t="s">
        <v>760</v>
      </c>
      <c r="D81" s="543"/>
      <c r="E81" s="545"/>
      <c r="F81" s="546"/>
      <c r="G81" s="546"/>
      <c r="H81" s="537"/>
      <c r="I81" s="537"/>
      <c r="J81" s="537"/>
      <c r="K81" s="537"/>
      <c r="L81" s="537"/>
      <c r="M81" s="537"/>
    </row>
    <row r="82" spans="1:13" ht="15" customHeight="1">
      <c r="A82" s="510"/>
      <c r="B82" s="510"/>
      <c r="C82" s="527" t="s">
        <v>779</v>
      </c>
      <c r="D82" s="528"/>
      <c r="E82" s="529"/>
      <c r="F82" s="530"/>
      <c r="G82" s="530"/>
      <c r="H82" s="537"/>
      <c r="I82" s="537"/>
      <c r="J82" s="537"/>
      <c r="K82" s="537"/>
      <c r="L82" s="537"/>
      <c r="M82" s="537"/>
    </row>
    <row r="83" spans="1:13" ht="45">
      <c r="A83" s="507" t="s">
        <v>286</v>
      </c>
      <c r="B83" s="508" t="s">
        <v>118</v>
      </c>
      <c r="C83" s="509" t="s">
        <v>119</v>
      </c>
      <c r="D83" s="510" t="s">
        <v>17</v>
      </c>
      <c r="E83" s="511" t="s">
        <v>17</v>
      </c>
      <c r="F83" s="511" t="s">
        <v>17</v>
      </c>
      <c r="G83" s="512">
        <f>SUM(G84:G85)</f>
        <v>0</v>
      </c>
      <c r="H83" s="537"/>
      <c r="I83" s="537"/>
      <c r="J83" s="537"/>
      <c r="K83" s="537"/>
      <c r="L83" s="537"/>
      <c r="M83" s="537"/>
    </row>
    <row r="84" spans="1:13" ht="18.75">
      <c r="A84" s="504" t="s">
        <v>287</v>
      </c>
      <c r="B84" s="504"/>
      <c r="C84" s="335" t="s">
        <v>776</v>
      </c>
      <c r="D84" s="504" t="s">
        <v>521</v>
      </c>
      <c r="E84" s="506">
        <v>347.27</v>
      </c>
      <c r="F84" s="333">
        <v>0</v>
      </c>
      <c r="G84" s="333">
        <f t="shared" si="9"/>
        <v>0</v>
      </c>
      <c r="H84" s="537"/>
      <c r="I84" s="537"/>
      <c r="J84" s="537"/>
      <c r="K84" s="537"/>
      <c r="L84" s="537"/>
      <c r="M84" s="537"/>
    </row>
    <row r="85" spans="1:13" ht="18.75">
      <c r="A85" s="524" t="s">
        <v>637</v>
      </c>
      <c r="B85" s="524"/>
      <c r="C85" s="523" t="s">
        <v>777</v>
      </c>
      <c r="D85" s="524" t="s">
        <v>521</v>
      </c>
      <c r="E85" s="525">
        <v>1293.8699999999999</v>
      </c>
      <c r="F85" s="526">
        <v>0</v>
      </c>
      <c r="G85" s="526">
        <f t="shared" si="9"/>
        <v>0</v>
      </c>
      <c r="H85" s="537"/>
      <c r="I85" s="537"/>
      <c r="J85" s="537"/>
      <c r="K85" s="537"/>
      <c r="L85" s="537"/>
      <c r="M85" s="537"/>
    </row>
    <row r="86" spans="1:13" ht="14.25">
      <c r="A86" s="543"/>
      <c r="B86" s="543"/>
      <c r="C86" s="544" t="s">
        <v>758</v>
      </c>
      <c r="D86" s="543"/>
      <c r="E86" s="545"/>
      <c r="F86" s="546"/>
      <c r="G86" s="546"/>
      <c r="H86" s="537"/>
      <c r="I86" s="537"/>
      <c r="J86" s="537"/>
      <c r="K86" s="537"/>
      <c r="L86" s="537"/>
      <c r="M86" s="537"/>
    </row>
    <row r="87" spans="1:13" ht="14.25">
      <c r="A87" s="543"/>
      <c r="B87" s="543"/>
      <c r="C87" s="544" t="s">
        <v>759</v>
      </c>
      <c r="D87" s="543"/>
      <c r="E87" s="545"/>
      <c r="F87" s="546"/>
      <c r="G87" s="546"/>
      <c r="H87" s="537"/>
      <c r="I87" s="537"/>
      <c r="J87" s="537"/>
      <c r="K87" s="537"/>
      <c r="L87" s="537"/>
      <c r="M87" s="537"/>
    </row>
    <row r="88" spans="1:13" ht="14.25">
      <c r="A88" s="543"/>
      <c r="B88" s="543"/>
      <c r="C88" s="544" t="s">
        <v>760</v>
      </c>
      <c r="D88" s="543"/>
      <c r="E88" s="545"/>
      <c r="F88" s="546"/>
      <c r="G88" s="546"/>
      <c r="H88" s="537"/>
      <c r="I88" s="537"/>
      <c r="J88" s="537"/>
      <c r="K88" s="537"/>
      <c r="L88" s="537"/>
      <c r="M88" s="537"/>
    </row>
    <row r="89" spans="1:13" ht="14.25">
      <c r="A89" s="528"/>
      <c r="B89" s="528"/>
      <c r="C89" s="527" t="s">
        <v>775</v>
      </c>
      <c r="D89" s="528"/>
      <c r="E89" s="529"/>
      <c r="F89" s="530"/>
      <c r="G89" s="530"/>
      <c r="H89" s="537"/>
      <c r="I89" s="537"/>
      <c r="J89" s="537"/>
      <c r="K89" s="537"/>
      <c r="L89" s="537"/>
      <c r="M89" s="537"/>
    </row>
    <row r="90" spans="1:13" ht="45" customHeight="1">
      <c r="A90" s="507" t="s">
        <v>443</v>
      </c>
      <c r="B90" s="508" t="s">
        <v>120</v>
      </c>
      <c r="C90" s="509" t="s">
        <v>121</v>
      </c>
      <c r="D90" s="510" t="s">
        <v>17</v>
      </c>
      <c r="E90" s="513" t="s">
        <v>17</v>
      </c>
      <c r="F90" s="511" t="s">
        <v>17</v>
      </c>
      <c r="G90" s="512">
        <f>SUM(G91)</f>
        <v>0</v>
      </c>
      <c r="H90" s="537"/>
      <c r="I90" s="537"/>
      <c r="J90" s="537"/>
      <c r="K90" s="537"/>
      <c r="L90" s="537"/>
      <c r="M90" s="537"/>
    </row>
    <row r="91" spans="1:13" ht="15" customHeight="1">
      <c r="A91" s="352" t="s">
        <v>638</v>
      </c>
      <c r="B91" s="352"/>
      <c r="C91" s="357" t="s">
        <v>639</v>
      </c>
      <c r="D91" s="352" t="s">
        <v>521</v>
      </c>
      <c r="E91" s="454">
        <v>1926.89</v>
      </c>
      <c r="F91" s="356">
        <v>0</v>
      </c>
      <c r="G91" s="356">
        <f t="shared" si="9"/>
        <v>0</v>
      </c>
      <c r="H91" s="537"/>
      <c r="I91" s="537"/>
      <c r="J91" s="537"/>
      <c r="K91" s="537"/>
      <c r="L91" s="537"/>
      <c r="M91" s="537"/>
    </row>
    <row r="92" spans="1:13" ht="15" customHeight="1">
      <c r="A92" s="449">
        <v>4</v>
      </c>
      <c r="B92" s="449" t="s">
        <v>123</v>
      </c>
      <c r="C92" s="450" t="s">
        <v>12</v>
      </c>
      <c r="D92" s="442" t="s">
        <v>17</v>
      </c>
      <c r="E92" s="457" t="s">
        <v>17</v>
      </c>
      <c r="F92" s="443" t="s">
        <v>17</v>
      </c>
      <c r="G92" s="451">
        <f>SUM(G93,G95,G100)</f>
        <v>0</v>
      </c>
      <c r="H92" s="537"/>
      <c r="I92" s="537"/>
      <c r="J92" s="537"/>
      <c r="K92" s="537"/>
      <c r="L92" s="537"/>
      <c r="M92" s="537"/>
    </row>
    <row r="93" spans="1:13" ht="30" customHeight="1">
      <c r="A93" s="444" t="s">
        <v>640</v>
      </c>
      <c r="B93" s="445" t="s">
        <v>124</v>
      </c>
      <c r="C93" s="446" t="s">
        <v>125</v>
      </c>
      <c r="D93" s="352" t="s">
        <v>17</v>
      </c>
      <c r="E93" s="452" t="s">
        <v>17</v>
      </c>
      <c r="F93" s="452" t="s">
        <v>17</v>
      </c>
      <c r="G93" s="453">
        <f>G94</f>
        <v>0</v>
      </c>
      <c r="H93" s="537"/>
      <c r="I93" s="537"/>
      <c r="J93" s="537"/>
      <c r="K93" s="537"/>
      <c r="L93" s="537"/>
      <c r="M93" s="537"/>
    </row>
    <row r="94" spans="1:13" ht="15" customHeight="1">
      <c r="A94" s="352" t="s">
        <v>291</v>
      </c>
      <c r="B94" s="352"/>
      <c r="C94" s="357" t="s">
        <v>641</v>
      </c>
      <c r="D94" s="352" t="s">
        <v>521</v>
      </c>
      <c r="E94" s="454">
        <v>1926.89</v>
      </c>
      <c r="F94" s="356">
        <v>0</v>
      </c>
      <c r="G94" s="356">
        <f t="shared" ref="G94" si="10">ROUND(E94*F94,2)</f>
        <v>0</v>
      </c>
      <c r="H94" s="537"/>
      <c r="I94" s="537"/>
      <c r="J94" s="537"/>
      <c r="K94" s="537"/>
      <c r="L94" s="537"/>
      <c r="M94" s="537"/>
    </row>
    <row r="95" spans="1:13" ht="45" customHeight="1">
      <c r="A95" s="515" t="s">
        <v>292</v>
      </c>
      <c r="B95" s="516" t="s">
        <v>642</v>
      </c>
      <c r="C95" s="517" t="s">
        <v>643</v>
      </c>
      <c r="D95" s="514" t="s">
        <v>17</v>
      </c>
      <c r="E95" s="518" t="s">
        <v>17</v>
      </c>
      <c r="F95" s="518" t="s">
        <v>17</v>
      </c>
      <c r="G95" s="519">
        <f>SUM(G96)</f>
        <v>0</v>
      </c>
      <c r="H95" s="537"/>
      <c r="I95" s="537"/>
      <c r="J95" s="537"/>
      <c r="K95" s="537"/>
      <c r="L95" s="537"/>
      <c r="M95" s="537"/>
    </row>
    <row r="96" spans="1:13" ht="15" customHeight="1">
      <c r="A96" s="514" t="s">
        <v>293</v>
      </c>
      <c r="B96" s="514"/>
      <c r="C96" s="335" t="s">
        <v>644</v>
      </c>
      <c r="D96" s="514" t="s">
        <v>521</v>
      </c>
      <c r="E96" s="506">
        <v>2289.4899999999998</v>
      </c>
      <c r="F96" s="333">
        <v>0</v>
      </c>
      <c r="G96" s="333">
        <f t="shared" ref="G96" si="11">ROUND(E96*F96,2)</f>
        <v>0</v>
      </c>
      <c r="H96" s="537"/>
      <c r="I96" s="537"/>
      <c r="J96" s="537"/>
      <c r="K96" s="537"/>
      <c r="L96" s="537"/>
      <c r="M96" s="537"/>
    </row>
    <row r="97" spans="1:13" ht="15" customHeight="1">
      <c r="A97" s="521"/>
      <c r="B97" s="521"/>
      <c r="C97" s="346" t="s">
        <v>764</v>
      </c>
      <c r="D97" s="521"/>
      <c r="E97" s="522"/>
      <c r="F97" s="348"/>
      <c r="G97" s="348"/>
      <c r="H97" s="537"/>
      <c r="I97" s="537"/>
      <c r="J97" s="537"/>
      <c r="K97" s="537"/>
      <c r="L97" s="537"/>
      <c r="M97" s="537"/>
    </row>
    <row r="98" spans="1:13" ht="15" customHeight="1">
      <c r="A98" s="521"/>
      <c r="B98" s="521"/>
      <c r="C98" s="346" t="s">
        <v>765</v>
      </c>
      <c r="D98" s="521"/>
      <c r="E98" s="522"/>
      <c r="F98" s="348"/>
      <c r="G98" s="348"/>
      <c r="H98" s="537"/>
      <c r="I98" s="537"/>
      <c r="J98" s="537"/>
      <c r="K98" s="537"/>
      <c r="L98" s="537"/>
      <c r="M98" s="537"/>
    </row>
    <row r="99" spans="1:13" ht="15" customHeight="1">
      <c r="A99" s="510"/>
      <c r="B99" s="510"/>
      <c r="C99" s="336" t="s">
        <v>766</v>
      </c>
      <c r="D99" s="510"/>
      <c r="E99" s="520"/>
      <c r="F99" s="339"/>
      <c r="G99" s="339"/>
      <c r="H99" s="537"/>
      <c r="I99" s="537"/>
      <c r="J99" s="537"/>
      <c r="K99" s="537"/>
      <c r="L99" s="537"/>
      <c r="M99" s="537"/>
    </row>
    <row r="100" spans="1:13" ht="45">
      <c r="A100" s="532" t="s">
        <v>296</v>
      </c>
      <c r="B100" s="533" t="s">
        <v>645</v>
      </c>
      <c r="C100" s="534" t="s">
        <v>646</v>
      </c>
      <c r="D100" s="521" t="s">
        <v>17</v>
      </c>
      <c r="E100" s="535" t="s">
        <v>17</v>
      </c>
      <c r="F100" s="535" t="s">
        <v>17</v>
      </c>
      <c r="G100" s="538">
        <f>SUM(G101:G108)</f>
        <v>0</v>
      </c>
      <c r="H100" s="537"/>
      <c r="I100" s="537"/>
      <c r="J100" s="537"/>
      <c r="K100" s="537"/>
      <c r="L100" s="537"/>
      <c r="M100" s="537"/>
    </row>
    <row r="101" spans="1:13" ht="28.5">
      <c r="A101" s="514" t="s">
        <v>297</v>
      </c>
      <c r="B101" s="514"/>
      <c r="C101" s="335" t="s">
        <v>647</v>
      </c>
      <c r="D101" s="514" t="s">
        <v>521</v>
      </c>
      <c r="E101" s="540">
        <v>1203.1500000000001</v>
      </c>
      <c r="F101" s="333">
        <v>0</v>
      </c>
      <c r="G101" s="333">
        <f t="shared" ref="G101:G119" si="12">ROUND(E101*F101,2)</f>
        <v>0</v>
      </c>
      <c r="H101" s="537"/>
      <c r="I101" s="537"/>
      <c r="J101" s="537"/>
      <c r="K101" s="537"/>
      <c r="L101" s="537"/>
      <c r="M101" s="537"/>
    </row>
    <row r="102" spans="1:13" ht="14.25">
      <c r="A102" s="521"/>
      <c r="B102" s="521"/>
      <c r="C102" s="346" t="s">
        <v>758</v>
      </c>
      <c r="D102" s="521"/>
      <c r="E102" s="541"/>
      <c r="F102" s="348"/>
      <c r="G102" s="348"/>
      <c r="H102" s="537"/>
      <c r="I102" s="537"/>
      <c r="J102" s="537"/>
      <c r="K102" s="537"/>
      <c r="L102" s="537"/>
      <c r="M102" s="537"/>
    </row>
    <row r="103" spans="1:13" ht="14.25">
      <c r="A103" s="521"/>
      <c r="B103" s="521"/>
      <c r="C103" s="346" t="s">
        <v>760</v>
      </c>
      <c r="D103" s="521"/>
      <c r="E103" s="541"/>
      <c r="F103" s="348"/>
      <c r="G103" s="348"/>
      <c r="H103" s="537"/>
      <c r="I103" s="537"/>
      <c r="J103" s="537"/>
      <c r="K103" s="537"/>
      <c r="L103" s="537"/>
      <c r="M103" s="537"/>
    </row>
    <row r="104" spans="1:13" ht="14.25">
      <c r="A104" s="521"/>
      <c r="B104" s="521"/>
      <c r="C104" s="346" t="s">
        <v>761</v>
      </c>
      <c r="D104" s="521"/>
      <c r="E104" s="541"/>
      <c r="F104" s="348"/>
      <c r="G104" s="348"/>
      <c r="H104" s="537"/>
      <c r="I104" s="537"/>
      <c r="J104" s="537"/>
      <c r="K104" s="537"/>
      <c r="L104" s="537"/>
      <c r="M104" s="537"/>
    </row>
    <row r="105" spans="1:13" ht="14.25">
      <c r="A105" s="521"/>
      <c r="B105" s="521"/>
      <c r="C105" s="346" t="s">
        <v>767</v>
      </c>
      <c r="D105" s="521"/>
      <c r="E105" s="541"/>
      <c r="F105" s="348"/>
      <c r="G105" s="348"/>
      <c r="H105" s="537"/>
      <c r="I105" s="537"/>
      <c r="J105" s="537"/>
      <c r="K105" s="537"/>
      <c r="L105" s="537"/>
      <c r="M105" s="537"/>
    </row>
    <row r="106" spans="1:13" ht="14.25">
      <c r="A106" s="510"/>
      <c r="B106" s="510"/>
      <c r="C106" s="336" t="s">
        <v>768</v>
      </c>
      <c r="D106" s="510"/>
      <c r="E106" s="539"/>
      <c r="F106" s="339"/>
      <c r="G106" s="339"/>
      <c r="H106" s="537"/>
      <c r="I106" s="537"/>
      <c r="J106" s="537"/>
      <c r="K106" s="537"/>
      <c r="L106" s="537"/>
      <c r="M106" s="537"/>
    </row>
    <row r="107" spans="1:13" ht="28.5">
      <c r="A107" s="510" t="s">
        <v>648</v>
      </c>
      <c r="B107" s="510"/>
      <c r="C107" s="336" t="s">
        <v>769</v>
      </c>
      <c r="D107" s="510" t="s">
        <v>521</v>
      </c>
      <c r="E107" s="539">
        <v>504.6</v>
      </c>
      <c r="F107" s="339">
        <v>0</v>
      </c>
      <c r="G107" s="339">
        <f t="shared" si="12"/>
        <v>0</v>
      </c>
      <c r="H107" s="537"/>
      <c r="I107" s="537"/>
      <c r="J107" s="537"/>
      <c r="K107" s="537"/>
      <c r="L107" s="537"/>
      <c r="M107" s="537"/>
    </row>
    <row r="108" spans="1:13" ht="34.5" customHeight="1">
      <c r="A108" s="352" t="s">
        <v>649</v>
      </c>
      <c r="B108" s="352"/>
      <c r="C108" s="357" t="s">
        <v>770</v>
      </c>
      <c r="D108" s="352" t="s">
        <v>521</v>
      </c>
      <c r="E108" s="448">
        <v>79.75</v>
      </c>
      <c r="F108" s="356">
        <v>0</v>
      </c>
      <c r="G108" s="356">
        <f t="shared" si="12"/>
        <v>0</v>
      </c>
      <c r="H108" s="537"/>
      <c r="I108" s="537"/>
      <c r="J108" s="537"/>
      <c r="K108" s="537"/>
      <c r="L108" s="537"/>
      <c r="M108" s="537"/>
    </row>
    <row r="109" spans="1:13" ht="15">
      <c r="A109" s="449">
        <v>5</v>
      </c>
      <c r="B109" s="449" t="s">
        <v>650</v>
      </c>
      <c r="C109" s="450" t="s">
        <v>87</v>
      </c>
      <c r="D109" s="442" t="s">
        <v>17</v>
      </c>
      <c r="E109" s="443" t="s">
        <v>17</v>
      </c>
      <c r="F109" s="443" t="s">
        <v>17</v>
      </c>
      <c r="G109" s="451">
        <f>G110+G114+G118</f>
        <v>0</v>
      </c>
      <c r="H109" s="537"/>
      <c r="I109" s="537"/>
      <c r="J109" s="537"/>
      <c r="K109" s="537"/>
      <c r="L109" s="537"/>
      <c r="M109" s="537"/>
    </row>
    <row r="110" spans="1:13" ht="45">
      <c r="A110" s="444" t="s">
        <v>316</v>
      </c>
      <c r="B110" s="445" t="s">
        <v>85</v>
      </c>
      <c r="C110" s="446" t="s">
        <v>86</v>
      </c>
      <c r="D110" s="352" t="s">
        <v>17</v>
      </c>
      <c r="E110" s="452" t="s">
        <v>17</v>
      </c>
      <c r="F110" s="452" t="s">
        <v>17</v>
      </c>
      <c r="G110" s="458">
        <f>SUM(G111:G113)</f>
        <v>0</v>
      </c>
      <c r="H110" s="537"/>
      <c r="I110" s="537"/>
      <c r="J110" s="537"/>
      <c r="K110" s="537"/>
      <c r="L110" s="537"/>
      <c r="M110" s="537"/>
    </row>
    <row r="111" spans="1:13" ht="28.5">
      <c r="A111" s="352" t="s">
        <v>317</v>
      </c>
      <c r="B111" s="352"/>
      <c r="C111" s="459" t="s">
        <v>651</v>
      </c>
      <c r="D111" s="352" t="s">
        <v>521</v>
      </c>
      <c r="E111" s="448">
        <v>13.2</v>
      </c>
      <c r="F111" s="356">
        <v>0</v>
      </c>
      <c r="G111" s="356">
        <f t="shared" si="12"/>
        <v>0</v>
      </c>
      <c r="H111" s="537"/>
      <c r="I111" s="537"/>
      <c r="J111" s="537"/>
      <c r="K111" s="537"/>
      <c r="L111" s="537"/>
      <c r="M111" s="537"/>
    </row>
    <row r="112" spans="1:13" ht="30" customHeight="1">
      <c r="A112" s="352" t="s">
        <v>318</v>
      </c>
      <c r="B112" s="352"/>
      <c r="C112" s="459" t="s">
        <v>652</v>
      </c>
      <c r="D112" s="352" t="s">
        <v>521</v>
      </c>
      <c r="E112" s="448">
        <v>25.08</v>
      </c>
      <c r="F112" s="356">
        <v>0</v>
      </c>
      <c r="G112" s="356">
        <f t="shared" si="12"/>
        <v>0</v>
      </c>
      <c r="H112" s="537"/>
      <c r="I112" s="537"/>
      <c r="J112" s="537"/>
      <c r="K112" s="537"/>
      <c r="L112" s="537"/>
      <c r="M112" s="537"/>
    </row>
    <row r="113" spans="1:13" ht="34.5" customHeight="1">
      <c r="A113" s="352" t="s">
        <v>319</v>
      </c>
      <c r="B113" s="352"/>
      <c r="C113" s="459" t="s">
        <v>653</v>
      </c>
      <c r="D113" s="352" t="s">
        <v>521</v>
      </c>
      <c r="E113" s="448">
        <v>6.51</v>
      </c>
      <c r="F113" s="356">
        <v>0</v>
      </c>
      <c r="G113" s="356">
        <f t="shared" si="12"/>
        <v>0</v>
      </c>
      <c r="H113" s="537"/>
      <c r="I113" s="537"/>
      <c r="J113" s="537"/>
      <c r="K113" s="537"/>
      <c r="L113" s="537"/>
      <c r="M113" s="537"/>
    </row>
    <row r="114" spans="1:13" ht="30" customHeight="1">
      <c r="A114" s="444" t="s">
        <v>320</v>
      </c>
      <c r="B114" s="445" t="s">
        <v>654</v>
      </c>
      <c r="C114" s="446" t="s">
        <v>128</v>
      </c>
      <c r="D114" s="352" t="s">
        <v>17</v>
      </c>
      <c r="E114" s="452" t="s">
        <v>17</v>
      </c>
      <c r="F114" s="452" t="s">
        <v>17</v>
      </c>
      <c r="G114" s="453">
        <f>SUM(G115:G117)</f>
        <v>0</v>
      </c>
      <c r="H114" s="537"/>
      <c r="I114" s="537"/>
      <c r="J114" s="537"/>
      <c r="K114" s="537"/>
      <c r="L114" s="537"/>
      <c r="M114" s="537"/>
    </row>
    <row r="115" spans="1:13" ht="15" customHeight="1">
      <c r="A115" s="352" t="s">
        <v>321</v>
      </c>
      <c r="B115" s="352"/>
      <c r="C115" s="459" t="s">
        <v>151</v>
      </c>
      <c r="D115" s="352" t="s">
        <v>0</v>
      </c>
      <c r="E115" s="448">
        <v>2</v>
      </c>
      <c r="F115" s="356">
        <v>0</v>
      </c>
      <c r="G115" s="356">
        <f t="shared" si="12"/>
        <v>0</v>
      </c>
      <c r="H115" s="537"/>
      <c r="I115" s="537"/>
      <c r="J115" s="537"/>
      <c r="K115" s="537"/>
      <c r="L115" s="537"/>
      <c r="M115" s="537"/>
    </row>
    <row r="116" spans="1:13" ht="15" customHeight="1">
      <c r="A116" s="352" t="s">
        <v>322</v>
      </c>
      <c r="B116" s="352"/>
      <c r="C116" s="459" t="s">
        <v>655</v>
      </c>
      <c r="D116" s="352" t="s">
        <v>79</v>
      </c>
      <c r="E116" s="448">
        <v>1</v>
      </c>
      <c r="F116" s="356">
        <v>0</v>
      </c>
      <c r="G116" s="356">
        <f t="shared" si="12"/>
        <v>0</v>
      </c>
      <c r="H116" s="537"/>
      <c r="I116" s="537"/>
      <c r="J116" s="537"/>
      <c r="K116" s="537"/>
      <c r="L116" s="537"/>
      <c r="M116" s="537"/>
    </row>
    <row r="117" spans="1:13" ht="15" customHeight="1">
      <c r="A117" s="352" t="s">
        <v>323</v>
      </c>
      <c r="B117" s="352"/>
      <c r="C117" s="459" t="s">
        <v>656</v>
      </c>
      <c r="D117" s="352" t="s">
        <v>79</v>
      </c>
      <c r="E117" s="448">
        <v>1</v>
      </c>
      <c r="F117" s="356">
        <v>0</v>
      </c>
      <c r="G117" s="356">
        <f t="shared" si="12"/>
        <v>0</v>
      </c>
      <c r="H117" s="537"/>
      <c r="I117" s="537"/>
      <c r="J117" s="537"/>
      <c r="K117" s="537"/>
      <c r="L117" s="537"/>
      <c r="M117" s="537"/>
    </row>
    <row r="118" spans="1:13" ht="51.75" customHeight="1">
      <c r="A118" s="444" t="s">
        <v>324</v>
      </c>
      <c r="B118" s="445" t="s">
        <v>152</v>
      </c>
      <c r="C118" s="446" t="s">
        <v>153</v>
      </c>
      <c r="D118" s="352" t="s">
        <v>17</v>
      </c>
      <c r="E118" s="452" t="s">
        <v>17</v>
      </c>
      <c r="F118" s="452" t="s">
        <v>17</v>
      </c>
      <c r="G118" s="453">
        <f>G119</f>
        <v>0</v>
      </c>
      <c r="H118" s="537"/>
      <c r="I118" s="537"/>
      <c r="J118" s="537"/>
      <c r="K118" s="537"/>
      <c r="L118" s="537"/>
      <c r="M118" s="537"/>
    </row>
    <row r="119" spans="1:13" ht="15" customHeight="1">
      <c r="A119" s="352" t="s">
        <v>325</v>
      </c>
      <c r="B119" s="352"/>
      <c r="C119" s="459" t="s">
        <v>657</v>
      </c>
      <c r="D119" s="352" t="s">
        <v>18</v>
      </c>
      <c r="E119" s="448">
        <v>142.5</v>
      </c>
      <c r="F119" s="356">
        <v>0</v>
      </c>
      <c r="G119" s="356">
        <f t="shared" si="12"/>
        <v>0</v>
      </c>
      <c r="H119" s="537"/>
      <c r="I119" s="537"/>
      <c r="J119" s="537"/>
      <c r="K119" s="537"/>
      <c r="L119" s="537"/>
      <c r="M119" s="537"/>
    </row>
    <row r="120" spans="1:13" ht="15" customHeight="1">
      <c r="A120" s="449">
        <v>6</v>
      </c>
      <c r="B120" s="449" t="s">
        <v>658</v>
      </c>
      <c r="C120" s="450" t="s">
        <v>13</v>
      </c>
      <c r="D120" s="442" t="s">
        <v>17</v>
      </c>
      <c r="E120" s="455" t="s">
        <v>17</v>
      </c>
      <c r="F120" s="443" t="s">
        <v>17</v>
      </c>
      <c r="G120" s="451">
        <f>G121+G126+G128</f>
        <v>0</v>
      </c>
      <c r="H120" s="537"/>
      <c r="I120" s="537"/>
      <c r="J120" s="537"/>
      <c r="K120" s="537"/>
      <c r="L120" s="537"/>
      <c r="M120" s="537"/>
    </row>
    <row r="121" spans="1:13" ht="50.25" customHeight="1">
      <c r="A121" s="444" t="s">
        <v>312</v>
      </c>
      <c r="B121" s="445" t="s">
        <v>659</v>
      </c>
      <c r="C121" s="446" t="s">
        <v>129</v>
      </c>
      <c r="D121" s="444" t="s">
        <v>17</v>
      </c>
      <c r="E121" s="452" t="s">
        <v>17</v>
      </c>
      <c r="F121" s="452" t="s">
        <v>17</v>
      </c>
      <c r="G121" s="453">
        <f>G122+G123+G124+G125</f>
        <v>0</v>
      </c>
      <c r="H121" s="537"/>
      <c r="I121" s="537"/>
      <c r="J121" s="537"/>
      <c r="K121" s="537"/>
      <c r="L121" s="537"/>
      <c r="M121" s="537"/>
    </row>
    <row r="122" spans="1:13" ht="28.5">
      <c r="A122" s="352" t="s">
        <v>313</v>
      </c>
      <c r="B122" s="352"/>
      <c r="C122" s="460" t="s">
        <v>660</v>
      </c>
      <c r="D122" s="352" t="s">
        <v>18</v>
      </c>
      <c r="E122" s="454">
        <v>625.20000000000005</v>
      </c>
      <c r="F122" s="356">
        <v>0</v>
      </c>
      <c r="G122" s="356">
        <f t="shared" ref="G122:G125" si="13">ROUND(E122*F122,2)</f>
        <v>0</v>
      </c>
      <c r="H122" s="537"/>
      <c r="I122" s="537"/>
      <c r="J122" s="537"/>
      <c r="K122" s="537"/>
      <c r="L122" s="537"/>
      <c r="M122" s="537"/>
    </row>
    <row r="123" spans="1:13" ht="28.5">
      <c r="A123" s="352" t="s">
        <v>314</v>
      </c>
      <c r="B123" s="352"/>
      <c r="C123" s="460" t="s">
        <v>661</v>
      </c>
      <c r="D123" s="352" t="s">
        <v>18</v>
      </c>
      <c r="E123" s="448">
        <v>277.7</v>
      </c>
      <c r="F123" s="356">
        <v>0</v>
      </c>
      <c r="G123" s="356">
        <f t="shared" si="13"/>
        <v>0</v>
      </c>
      <c r="H123" s="537"/>
      <c r="I123" s="537"/>
      <c r="J123" s="537"/>
      <c r="K123" s="537"/>
      <c r="L123" s="537"/>
      <c r="M123" s="537"/>
    </row>
    <row r="124" spans="1:13" ht="30" customHeight="1">
      <c r="A124" s="352" t="s">
        <v>315</v>
      </c>
      <c r="B124" s="461"/>
      <c r="C124" s="460" t="s">
        <v>662</v>
      </c>
      <c r="D124" s="352" t="s">
        <v>18</v>
      </c>
      <c r="E124" s="448">
        <v>8</v>
      </c>
      <c r="F124" s="356">
        <v>0</v>
      </c>
      <c r="G124" s="356">
        <f t="shared" si="13"/>
        <v>0</v>
      </c>
      <c r="H124" s="537"/>
      <c r="I124" s="537"/>
      <c r="J124" s="537"/>
      <c r="K124" s="537"/>
      <c r="L124" s="537"/>
      <c r="M124" s="537"/>
    </row>
    <row r="125" spans="1:13" ht="30" customHeight="1">
      <c r="A125" s="352" t="s">
        <v>328</v>
      </c>
      <c r="B125" s="461"/>
      <c r="C125" s="460" t="s">
        <v>663</v>
      </c>
      <c r="D125" s="352" t="s">
        <v>18</v>
      </c>
      <c r="E125" s="448">
        <v>44</v>
      </c>
      <c r="F125" s="356">
        <v>0</v>
      </c>
      <c r="G125" s="356">
        <f t="shared" si="13"/>
        <v>0</v>
      </c>
      <c r="H125" s="537"/>
      <c r="I125" s="537"/>
      <c r="J125" s="537"/>
      <c r="K125" s="537"/>
      <c r="L125" s="537"/>
      <c r="M125" s="537"/>
    </row>
    <row r="126" spans="1:13" ht="45" customHeight="1">
      <c r="A126" s="444" t="s">
        <v>330</v>
      </c>
      <c r="B126" s="445" t="s">
        <v>130</v>
      </c>
      <c r="C126" s="446" t="s">
        <v>664</v>
      </c>
      <c r="D126" s="352" t="s">
        <v>17</v>
      </c>
      <c r="E126" s="462" t="s">
        <v>17</v>
      </c>
      <c r="F126" s="452" t="s">
        <v>17</v>
      </c>
      <c r="G126" s="453">
        <f>G127</f>
        <v>0</v>
      </c>
      <c r="H126" s="537"/>
      <c r="I126" s="537"/>
      <c r="J126" s="537"/>
      <c r="K126" s="537"/>
      <c r="L126" s="537"/>
      <c r="M126" s="537"/>
    </row>
    <row r="127" spans="1:13" ht="28.5" customHeight="1">
      <c r="A127" s="352" t="s">
        <v>331</v>
      </c>
      <c r="B127" s="352"/>
      <c r="C127" s="463" t="s">
        <v>665</v>
      </c>
      <c r="D127" s="352" t="s">
        <v>521</v>
      </c>
      <c r="E127" s="454">
        <v>2.8</v>
      </c>
      <c r="F127" s="356">
        <v>0</v>
      </c>
      <c r="G127" s="356">
        <f t="shared" ref="G127:G129" si="14">ROUND(E127*F127,2)</f>
        <v>0</v>
      </c>
      <c r="H127" s="537"/>
      <c r="I127" s="537"/>
      <c r="J127" s="537"/>
      <c r="K127" s="537"/>
      <c r="L127" s="537"/>
      <c r="M127" s="537"/>
    </row>
    <row r="128" spans="1:13" ht="45" customHeight="1">
      <c r="A128" s="444" t="s">
        <v>332</v>
      </c>
      <c r="B128" s="445" t="s">
        <v>131</v>
      </c>
      <c r="C128" s="446" t="s">
        <v>132</v>
      </c>
      <c r="D128" s="352" t="s">
        <v>17</v>
      </c>
      <c r="E128" s="462" t="s">
        <v>17</v>
      </c>
      <c r="F128" s="452" t="s">
        <v>17</v>
      </c>
      <c r="G128" s="453">
        <f>SUM(G129)</f>
        <v>0</v>
      </c>
      <c r="H128" s="537"/>
      <c r="I128" s="537"/>
      <c r="J128" s="537"/>
      <c r="K128" s="537"/>
      <c r="L128" s="537"/>
      <c r="M128" s="537"/>
    </row>
    <row r="129" spans="1:13" ht="30" customHeight="1">
      <c r="A129" s="352" t="s">
        <v>333</v>
      </c>
      <c r="B129" s="352"/>
      <c r="C129" s="463" t="s">
        <v>666</v>
      </c>
      <c r="D129" s="352" t="s">
        <v>18</v>
      </c>
      <c r="E129" s="454">
        <v>232.3</v>
      </c>
      <c r="F129" s="356">
        <v>0</v>
      </c>
      <c r="G129" s="356">
        <f t="shared" si="14"/>
        <v>0</v>
      </c>
      <c r="H129" s="537"/>
      <c r="I129" s="537"/>
      <c r="J129" s="537"/>
      <c r="K129" s="537"/>
      <c r="L129" s="537"/>
      <c r="M129" s="537"/>
    </row>
    <row r="130" spans="1:13" ht="15">
      <c r="A130" s="449">
        <v>7</v>
      </c>
      <c r="B130" s="449" t="s">
        <v>667</v>
      </c>
      <c r="C130" s="450" t="s">
        <v>10</v>
      </c>
      <c r="D130" s="464" t="s">
        <v>17</v>
      </c>
      <c r="E130" s="465" t="s">
        <v>17</v>
      </c>
      <c r="F130" s="443" t="s">
        <v>17</v>
      </c>
      <c r="G130" s="451">
        <f>G131+G135</f>
        <v>0</v>
      </c>
      <c r="H130" s="537"/>
      <c r="I130" s="537"/>
      <c r="J130" s="537"/>
      <c r="K130" s="537"/>
      <c r="L130" s="537"/>
      <c r="M130" s="537"/>
    </row>
    <row r="131" spans="1:13" ht="30">
      <c r="A131" s="444" t="s">
        <v>336</v>
      </c>
      <c r="B131" s="445" t="s">
        <v>668</v>
      </c>
      <c r="C131" s="446" t="s">
        <v>335</v>
      </c>
      <c r="D131" s="466"/>
      <c r="E131" s="467"/>
      <c r="F131" s="452"/>
      <c r="G131" s="458">
        <f>G132+G133+G134</f>
        <v>0</v>
      </c>
      <c r="H131" s="537"/>
      <c r="I131" s="537"/>
      <c r="J131" s="537"/>
      <c r="K131" s="537"/>
      <c r="L131" s="537"/>
      <c r="M131" s="537"/>
    </row>
    <row r="132" spans="1:13" ht="15">
      <c r="A132" s="352" t="s">
        <v>337</v>
      </c>
      <c r="B132" s="444"/>
      <c r="C132" s="357" t="s">
        <v>669</v>
      </c>
      <c r="D132" s="466" t="s">
        <v>0</v>
      </c>
      <c r="E132" s="491">
        <v>6</v>
      </c>
      <c r="F132" s="490">
        <v>0</v>
      </c>
      <c r="G132" s="356">
        <f t="shared" ref="G132:G134" si="15">ROUND(E132*F132,2)</f>
        <v>0</v>
      </c>
      <c r="H132" s="537"/>
      <c r="I132" s="537"/>
      <c r="J132" s="537"/>
      <c r="K132" s="537"/>
      <c r="L132" s="537"/>
      <c r="M132" s="537"/>
    </row>
    <row r="133" spans="1:13" ht="15">
      <c r="A133" s="352" t="s">
        <v>338</v>
      </c>
      <c r="B133" s="444"/>
      <c r="C133" s="357" t="s">
        <v>670</v>
      </c>
      <c r="D133" s="466" t="s">
        <v>0</v>
      </c>
      <c r="E133" s="491">
        <v>7</v>
      </c>
      <c r="F133" s="490">
        <v>0</v>
      </c>
      <c r="G133" s="356">
        <f t="shared" si="15"/>
        <v>0</v>
      </c>
      <c r="H133" s="537"/>
      <c r="I133" s="537"/>
      <c r="J133" s="537"/>
      <c r="K133" s="537"/>
      <c r="L133" s="537"/>
      <c r="M133" s="537"/>
    </row>
    <row r="134" spans="1:13" ht="15">
      <c r="A134" s="352" t="s">
        <v>339</v>
      </c>
      <c r="B134" s="444"/>
      <c r="C134" s="357" t="s">
        <v>671</v>
      </c>
      <c r="D134" s="466" t="s">
        <v>0</v>
      </c>
      <c r="E134" s="491">
        <v>13</v>
      </c>
      <c r="F134" s="490">
        <v>0</v>
      </c>
      <c r="G134" s="356">
        <f t="shared" si="15"/>
        <v>0</v>
      </c>
      <c r="H134" s="537"/>
      <c r="I134" s="537"/>
      <c r="J134" s="537"/>
      <c r="K134" s="537"/>
      <c r="L134" s="537"/>
      <c r="M134" s="537"/>
    </row>
    <row r="135" spans="1:13" ht="30">
      <c r="A135" s="444" t="s">
        <v>340</v>
      </c>
      <c r="B135" s="445" t="s">
        <v>672</v>
      </c>
      <c r="C135" s="446" t="s">
        <v>673</v>
      </c>
      <c r="D135" s="352" t="s">
        <v>17</v>
      </c>
      <c r="E135" s="468" t="s">
        <v>17</v>
      </c>
      <c r="F135" s="452" t="s">
        <v>17</v>
      </c>
      <c r="G135" s="453">
        <f>SUM(G136)</f>
        <v>0</v>
      </c>
      <c r="H135" s="537"/>
      <c r="I135" s="537"/>
      <c r="J135" s="537"/>
      <c r="K135" s="537"/>
      <c r="L135" s="537"/>
      <c r="M135" s="537"/>
    </row>
    <row r="136" spans="1:13" ht="28.5">
      <c r="A136" s="352" t="s">
        <v>343</v>
      </c>
      <c r="B136" s="352"/>
      <c r="C136" s="469" t="s">
        <v>674</v>
      </c>
      <c r="D136" s="352" t="s">
        <v>521</v>
      </c>
      <c r="E136" s="454">
        <v>1122.7</v>
      </c>
      <c r="F136" s="356">
        <v>0</v>
      </c>
      <c r="G136" s="356">
        <f t="shared" ref="G136" si="16">ROUND(E136*F136,2)</f>
        <v>0</v>
      </c>
      <c r="H136" s="537"/>
      <c r="I136" s="537"/>
      <c r="J136" s="537"/>
      <c r="K136" s="537"/>
      <c r="L136" s="537"/>
      <c r="M136" s="537"/>
    </row>
    <row r="137" spans="1:13" ht="15">
      <c r="A137" s="449">
        <v>8</v>
      </c>
      <c r="B137" s="449" t="s">
        <v>675</v>
      </c>
      <c r="C137" s="450" t="s">
        <v>676</v>
      </c>
      <c r="D137" s="464" t="s">
        <v>17</v>
      </c>
      <c r="E137" s="465" t="s">
        <v>17</v>
      </c>
      <c r="F137" s="443" t="s">
        <v>17</v>
      </c>
      <c r="G137" s="451">
        <f>G138</f>
        <v>0</v>
      </c>
      <c r="H137" s="537"/>
      <c r="I137" s="537"/>
      <c r="J137" s="537"/>
      <c r="K137" s="537"/>
      <c r="L137" s="537"/>
      <c r="M137" s="537"/>
    </row>
    <row r="138" spans="1:13" ht="45">
      <c r="A138" s="444" t="s">
        <v>344</v>
      </c>
      <c r="B138" s="445" t="s">
        <v>677</v>
      </c>
      <c r="C138" s="446" t="s">
        <v>678</v>
      </c>
      <c r="D138" s="352" t="s">
        <v>17</v>
      </c>
      <c r="E138" s="468" t="s">
        <v>17</v>
      </c>
      <c r="F138" s="452" t="s">
        <v>17</v>
      </c>
      <c r="G138" s="453">
        <f>G139+G140+G141</f>
        <v>0</v>
      </c>
      <c r="H138" s="537"/>
      <c r="I138" s="537"/>
      <c r="J138" s="537"/>
      <c r="K138" s="537"/>
      <c r="L138" s="537"/>
      <c r="M138" s="537"/>
    </row>
    <row r="139" spans="1:13" ht="28.5">
      <c r="A139" s="352" t="s">
        <v>345</v>
      </c>
      <c r="B139" s="352"/>
      <c r="C139" s="357" t="s">
        <v>679</v>
      </c>
      <c r="D139" s="352" t="s">
        <v>18</v>
      </c>
      <c r="E139" s="454">
        <v>176.05</v>
      </c>
      <c r="F139" s="356">
        <v>0</v>
      </c>
      <c r="G139" s="356">
        <f t="shared" ref="G139:G141" si="17">ROUND(E139*F139,2)</f>
        <v>0</v>
      </c>
      <c r="H139" s="537"/>
      <c r="I139" s="537"/>
      <c r="J139" s="537"/>
      <c r="K139" s="537"/>
      <c r="L139" s="537"/>
      <c r="M139" s="537"/>
    </row>
    <row r="140" spans="1:13" ht="28.5">
      <c r="A140" s="352" t="s">
        <v>680</v>
      </c>
      <c r="B140" s="352"/>
      <c r="C140" s="357" t="s">
        <v>681</v>
      </c>
      <c r="D140" s="352" t="s">
        <v>18</v>
      </c>
      <c r="E140" s="454">
        <v>5.3</v>
      </c>
      <c r="F140" s="356">
        <v>0</v>
      </c>
      <c r="G140" s="356">
        <f t="shared" si="17"/>
        <v>0</v>
      </c>
      <c r="H140" s="537"/>
      <c r="I140" s="537"/>
      <c r="J140" s="537"/>
      <c r="K140" s="537"/>
      <c r="L140" s="537"/>
      <c r="M140" s="537"/>
    </row>
    <row r="141" spans="1:13" ht="28.5">
      <c r="A141" s="352" t="s">
        <v>682</v>
      </c>
      <c r="B141" s="352"/>
      <c r="C141" s="357" t="s">
        <v>683</v>
      </c>
      <c r="D141" s="352" t="s">
        <v>79</v>
      </c>
      <c r="E141" s="448">
        <v>1</v>
      </c>
      <c r="F141" s="356">
        <v>0</v>
      </c>
      <c r="G141" s="356">
        <f t="shared" si="17"/>
        <v>0</v>
      </c>
      <c r="H141" s="537"/>
      <c r="I141" s="537"/>
      <c r="J141" s="537"/>
      <c r="K141" s="537"/>
      <c r="L141" s="537"/>
      <c r="M141" s="537"/>
    </row>
    <row r="142" spans="1:13" ht="15">
      <c r="A142" s="449">
        <v>9</v>
      </c>
      <c r="B142" s="449" t="s">
        <v>684</v>
      </c>
      <c r="C142" s="470" t="s">
        <v>6</v>
      </c>
      <c r="D142" s="464" t="s">
        <v>17</v>
      </c>
      <c r="E142" s="471" t="s">
        <v>17</v>
      </c>
      <c r="F142" s="443" t="s">
        <v>17</v>
      </c>
      <c r="G142" s="451">
        <f>SUM(G143)</f>
        <v>0</v>
      </c>
      <c r="H142" s="537"/>
      <c r="I142" s="537"/>
      <c r="J142" s="537"/>
      <c r="K142" s="537"/>
      <c r="L142" s="537"/>
      <c r="M142" s="537"/>
    </row>
    <row r="143" spans="1:13" ht="45">
      <c r="A143" s="444" t="s">
        <v>685</v>
      </c>
      <c r="B143" s="444" t="s">
        <v>686</v>
      </c>
      <c r="C143" s="472" t="s">
        <v>687</v>
      </c>
      <c r="D143" s="461" t="s">
        <v>17</v>
      </c>
      <c r="E143" s="462" t="s">
        <v>17</v>
      </c>
      <c r="F143" s="452" t="s">
        <v>17</v>
      </c>
      <c r="G143" s="453">
        <f>SUM(G144)</f>
        <v>0</v>
      </c>
      <c r="H143" s="537"/>
      <c r="I143" s="537"/>
      <c r="J143" s="537"/>
      <c r="K143" s="537"/>
      <c r="L143" s="537"/>
      <c r="M143" s="537"/>
    </row>
    <row r="144" spans="1:13" ht="28.5">
      <c r="A144" s="352" t="s">
        <v>688</v>
      </c>
      <c r="B144" s="461"/>
      <c r="C144" s="463" t="s">
        <v>133</v>
      </c>
      <c r="D144" s="461" t="s">
        <v>81</v>
      </c>
      <c r="E144" s="448">
        <v>0.33</v>
      </c>
      <c r="F144" s="356">
        <v>0</v>
      </c>
      <c r="G144" s="356">
        <f t="shared" ref="G144" si="18">ROUND(E144*F144,2)</f>
        <v>0</v>
      </c>
      <c r="H144" s="537"/>
      <c r="I144" s="537"/>
      <c r="J144" s="537"/>
      <c r="K144" s="537"/>
      <c r="L144" s="537"/>
      <c r="M144" s="537"/>
    </row>
    <row r="145" spans="1:13" ht="7.5" customHeight="1">
      <c r="A145" s="379"/>
      <c r="B145" s="473"/>
      <c r="C145" s="474"/>
      <c r="D145" s="475"/>
      <c r="E145" s="476"/>
      <c r="F145" s="334"/>
      <c r="G145" s="334"/>
      <c r="H145" s="537"/>
      <c r="I145" s="537"/>
      <c r="J145" s="537"/>
      <c r="K145" s="537"/>
      <c r="L145" s="537"/>
      <c r="M145" s="537"/>
    </row>
    <row r="146" spans="1:13" ht="15.75">
      <c r="A146" s="379"/>
      <c r="B146" s="473"/>
      <c r="C146" s="474"/>
      <c r="D146" s="671" t="s">
        <v>22</v>
      </c>
      <c r="E146" s="671"/>
      <c r="F146" s="671"/>
      <c r="G146" s="453">
        <f>G142+G137+G130+G120+G109+G92+G51+G46+G16</f>
        <v>0</v>
      </c>
      <c r="H146" s="537"/>
      <c r="I146" s="537"/>
      <c r="J146" s="537"/>
      <c r="K146" s="537"/>
      <c r="L146" s="537"/>
      <c r="M146" s="537"/>
    </row>
    <row r="147" spans="1:13" ht="15.75">
      <c r="A147" s="379"/>
      <c r="B147" s="473"/>
      <c r="C147" s="474"/>
      <c r="D147" s="671" t="s">
        <v>24</v>
      </c>
      <c r="E147" s="671"/>
      <c r="F147" s="671"/>
      <c r="G147" s="453">
        <f>ROUND(0.23*G146,2)</f>
        <v>0</v>
      </c>
      <c r="H147" s="537"/>
      <c r="I147" s="537"/>
      <c r="J147" s="537"/>
      <c r="K147" s="537"/>
      <c r="L147" s="537"/>
      <c r="M147" s="537"/>
    </row>
    <row r="148" spans="1:13" ht="15.75">
      <c r="A148" s="379"/>
      <c r="B148" s="473"/>
      <c r="C148" s="474"/>
      <c r="D148" s="671" t="s">
        <v>689</v>
      </c>
      <c r="E148" s="671"/>
      <c r="F148" s="671"/>
      <c r="G148" s="453">
        <f>G146+G147</f>
        <v>0</v>
      </c>
      <c r="H148" s="537"/>
      <c r="I148" s="537"/>
      <c r="J148" s="537"/>
      <c r="K148" s="537"/>
      <c r="L148" s="537"/>
      <c r="M148" s="537"/>
    </row>
    <row r="149" spans="1:13" ht="15.75">
      <c r="A149" s="388"/>
      <c r="B149" s="477"/>
      <c r="C149" s="389"/>
      <c r="D149" s="399"/>
      <c r="E149" s="391"/>
      <c r="H149" s="537"/>
      <c r="I149" s="537"/>
      <c r="J149" s="537"/>
      <c r="K149" s="537"/>
      <c r="L149" s="537"/>
      <c r="M149" s="537"/>
    </row>
    <row r="150" spans="1:13" ht="15.75">
      <c r="A150" s="388"/>
      <c r="B150" s="477"/>
      <c r="C150" s="389"/>
      <c r="D150" s="399"/>
      <c r="E150" s="391"/>
      <c r="F150" s="503"/>
    </row>
    <row r="151" spans="1:13" ht="15.75">
      <c r="A151" s="388"/>
      <c r="B151" s="477"/>
      <c r="C151" s="389"/>
      <c r="D151" s="399"/>
      <c r="E151" s="391"/>
    </row>
    <row r="152" spans="1:13" ht="15.75">
      <c r="A152" s="388"/>
      <c r="B152" s="477"/>
      <c r="C152" s="389"/>
      <c r="D152" s="399"/>
      <c r="E152" s="391"/>
    </row>
    <row r="153" spans="1:13" ht="15.75">
      <c r="A153" s="388"/>
      <c r="B153" s="477"/>
      <c r="C153" s="389"/>
      <c r="D153" s="399"/>
      <c r="E153" s="391"/>
    </row>
    <row r="154" spans="1:13" ht="15.75">
      <c r="A154" s="388"/>
      <c r="B154" s="477"/>
      <c r="C154" s="389"/>
      <c r="D154" s="399"/>
      <c r="E154" s="391"/>
    </row>
    <row r="155" spans="1:13" ht="15.75">
      <c r="A155" s="388"/>
      <c r="B155" s="477"/>
      <c r="C155" s="389"/>
      <c r="D155" s="399"/>
      <c r="E155" s="391"/>
    </row>
    <row r="156" spans="1:13" ht="15.75">
      <c r="A156" s="388"/>
      <c r="B156" s="477"/>
      <c r="C156" s="389"/>
      <c r="D156" s="399"/>
      <c r="E156" s="391"/>
    </row>
    <row r="157" spans="1:13" ht="75" customHeight="1">
      <c r="A157" s="388"/>
      <c r="B157" s="477"/>
      <c r="C157" s="389"/>
      <c r="D157" s="399"/>
      <c r="E157" s="391"/>
    </row>
    <row r="158" spans="1:13" ht="15.75">
      <c r="A158" s="388"/>
      <c r="B158" s="477"/>
      <c r="C158" s="389"/>
      <c r="D158" s="399"/>
      <c r="E158" s="391"/>
    </row>
    <row r="159" spans="1:13" ht="15.75">
      <c r="A159" s="388"/>
      <c r="B159" s="477"/>
      <c r="C159" s="389"/>
      <c r="D159" s="399"/>
      <c r="E159" s="391"/>
    </row>
    <row r="160" spans="1:13" ht="15.75">
      <c r="A160" s="388"/>
      <c r="B160" s="477"/>
      <c r="C160" s="389"/>
      <c r="D160" s="399"/>
      <c r="E160" s="391"/>
    </row>
    <row r="161" spans="1:5" ht="15.75">
      <c r="A161" s="388"/>
      <c r="B161" s="477"/>
      <c r="C161" s="389"/>
      <c r="D161" s="399"/>
      <c r="E161" s="391"/>
    </row>
    <row r="162" spans="1:5" ht="15.75">
      <c r="A162" s="388"/>
      <c r="B162" s="477"/>
      <c r="C162" s="389"/>
      <c r="D162" s="399"/>
      <c r="E162" s="391"/>
    </row>
    <row r="163" spans="1:5" ht="15.75">
      <c r="A163" s="388"/>
      <c r="B163" s="477"/>
      <c r="C163" s="389"/>
      <c r="D163" s="399"/>
      <c r="E163" s="391"/>
    </row>
    <row r="164" spans="1:5" ht="15.75">
      <c r="A164" s="388"/>
      <c r="B164" s="477"/>
      <c r="C164" s="389"/>
      <c r="D164" s="399"/>
      <c r="E164" s="391"/>
    </row>
    <row r="165" spans="1:5" ht="15.75">
      <c r="A165" s="388"/>
      <c r="B165" s="477"/>
      <c r="C165" s="389"/>
      <c r="D165" s="399"/>
      <c r="E165" s="391"/>
    </row>
    <row r="166" spans="1:5" ht="15.75">
      <c r="A166" s="388"/>
      <c r="B166" s="477"/>
      <c r="C166" s="389"/>
      <c r="D166" s="399"/>
      <c r="E166" s="391"/>
    </row>
    <row r="167" spans="1:5" ht="15.75">
      <c r="A167" s="388"/>
      <c r="B167" s="477"/>
      <c r="C167" s="389"/>
      <c r="D167" s="399"/>
      <c r="E167" s="391"/>
    </row>
    <row r="168" spans="1:5" ht="15.75">
      <c r="A168" s="388"/>
      <c r="B168" s="477"/>
      <c r="C168" s="389"/>
      <c r="D168" s="399"/>
      <c r="E168" s="391"/>
    </row>
    <row r="169" spans="1:5" ht="15.75">
      <c r="A169" s="388"/>
      <c r="B169" s="477"/>
      <c r="C169" s="389"/>
      <c r="D169" s="399"/>
      <c r="E169" s="391"/>
    </row>
    <row r="170" spans="1:5" ht="15.75">
      <c r="A170" s="388"/>
      <c r="B170" s="478"/>
      <c r="C170" s="389"/>
      <c r="D170" s="399"/>
      <c r="E170" s="391"/>
    </row>
    <row r="171" spans="1:5" ht="15.75">
      <c r="A171" s="388"/>
      <c r="B171" s="477"/>
      <c r="C171" s="389"/>
      <c r="D171" s="399"/>
      <c r="E171" s="391"/>
    </row>
    <row r="172" spans="1:5" ht="15.75">
      <c r="A172" s="388"/>
      <c r="B172" s="479"/>
      <c r="C172" s="389"/>
      <c r="D172" s="399"/>
      <c r="E172" s="391"/>
    </row>
    <row r="173" spans="1:5" ht="15.75">
      <c r="A173" s="388"/>
      <c r="B173" s="479"/>
      <c r="D173" s="399"/>
      <c r="E173" s="391"/>
    </row>
    <row r="174" spans="1:5" ht="15.75">
      <c r="A174" s="388"/>
      <c r="B174" s="479"/>
      <c r="C174" s="402"/>
      <c r="D174" s="399"/>
      <c r="E174" s="391"/>
    </row>
    <row r="175" spans="1:5" ht="15.75">
      <c r="A175" s="388"/>
      <c r="B175" s="479"/>
      <c r="C175" s="403"/>
      <c r="D175" s="399"/>
      <c r="E175" s="391"/>
    </row>
    <row r="176" spans="1:5" ht="15.75">
      <c r="A176" s="388"/>
      <c r="B176" s="479"/>
      <c r="C176" s="389"/>
      <c r="D176" s="399"/>
      <c r="E176" s="391"/>
    </row>
    <row r="177" spans="1:5" ht="15.75">
      <c r="A177" s="388"/>
      <c r="B177" s="479"/>
      <c r="C177" s="404"/>
      <c r="D177" s="399"/>
      <c r="E177" s="391"/>
    </row>
    <row r="178" spans="1:5" ht="15.75">
      <c r="A178" s="388"/>
      <c r="B178" s="479"/>
      <c r="C178" s="404"/>
      <c r="D178" s="399"/>
      <c r="E178" s="391"/>
    </row>
    <row r="179" spans="1:5" ht="15.75">
      <c r="A179" s="388"/>
      <c r="B179" s="479"/>
      <c r="C179" s="404"/>
      <c r="D179" s="399"/>
      <c r="E179" s="391"/>
    </row>
    <row r="180" spans="1:5" ht="15.75">
      <c r="A180" s="388"/>
      <c r="B180" s="477"/>
      <c r="C180" s="389"/>
      <c r="D180" s="399"/>
      <c r="E180" s="391"/>
    </row>
    <row r="181" spans="1:5" ht="15.75">
      <c r="A181" s="388"/>
      <c r="B181" s="477"/>
      <c r="C181" s="404"/>
      <c r="D181" s="399"/>
      <c r="E181" s="391"/>
    </row>
    <row r="182" spans="1:5" ht="15.75">
      <c r="A182" s="388"/>
      <c r="B182" s="477"/>
      <c r="C182" s="389"/>
      <c r="D182" s="399"/>
      <c r="E182" s="391"/>
    </row>
    <row r="183" spans="1:5" ht="15.75">
      <c r="A183" s="388"/>
      <c r="B183" s="477"/>
      <c r="C183" s="404"/>
      <c r="D183" s="399"/>
      <c r="E183" s="391"/>
    </row>
    <row r="184" spans="1:5" ht="15.75">
      <c r="A184" s="388"/>
      <c r="B184" s="477"/>
      <c r="C184" s="404"/>
      <c r="D184" s="399"/>
      <c r="E184" s="391"/>
    </row>
    <row r="185" spans="1:5" ht="15.75">
      <c r="A185" s="388"/>
      <c r="B185" s="477"/>
      <c r="C185" s="404"/>
      <c r="D185" s="399"/>
      <c r="E185" s="391"/>
    </row>
    <row r="186" spans="1:5" ht="15.75">
      <c r="A186" s="388"/>
      <c r="B186" s="477"/>
      <c r="C186" s="404"/>
      <c r="D186" s="399"/>
      <c r="E186" s="391"/>
    </row>
    <row r="187" spans="1:5" ht="15.75">
      <c r="A187" s="388"/>
      <c r="B187" s="477"/>
      <c r="C187" s="389"/>
      <c r="D187" s="399"/>
      <c r="E187" s="391"/>
    </row>
    <row r="188" spans="1:5" ht="15.75">
      <c r="A188" s="388"/>
      <c r="B188" s="477"/>
      <c r="C188" s="389"/>
      <c r="D188" s="399"/>
      <c r="E188" s="391"/>
    </row>
    <row r="189" spans="1:5" ht="15.75">
      <c r="A189" s="388"/>
      <c r="B189" s="477"/>
      <c r="C189" s="389"/>
      <c r="D189" s="399"/>
      <c r="E189" s="391"/>
    </row>
    <row r="190" spans="1:5" ht="15.75">
      <c r="A190" s="388"/>
      <c r="B190" s="477"/>
      <c r="C190" s="389"/>
      <c r="D190" s="399"/>
      <c r="E190" s="391"/>
    </row>
    <row r="191" spans="1:5" ht="15.75">
      <c r="A191" s="388"/>
      <c r="B191" s="477"/>
      <c r="C191" s="389"/>
      <c r="D191" s="399"/>
      <c r="E191" s="391"/>
    </row>
    <row r="192" spans="1:5" ht="15.75">
      <c r="A192" s="388"/>
      <c r="B192" s="477"/>
      <c r="C192" s="404"/>
      <c r="D192" s="399"/>
      <c r="E192" s="391"/>
    </row>
    <row r="193" spans="1:5" ht="15.75">
      <c r="A193" s="388"/>
      <c r="B193" s="477"/>
      <c r="C193" s="389"/>
      <c r="D193" s="399"/>
      <c r="E193" s="391"/>
    </row>
    <row r="194" spans="1:5" ht="15.75">
      <c r="A194" s="388"/>
      <c r="B194" s="477"/>
      <c r="C194" s="404"/>
      <c r="D194" s="399"/>
      <c r="E194" s="391"/>
    </row>
    <row r="195" spans="1:5" ht="15.75">
      <c r="A195" s="388"/>
      <c r="B195" s="477"/>
      <c r="C195" s="389"/>
      <c r="D195" s="399"/>
      <c r="E195" s="391"/>
    </row>
    <row r="196" spans="1:5" ht="15.75">
      <c r="A196" s="388"/>
      <c r="B196" s="477"/>
      <c r="C196" s="389"/>
      <c r="D196" s="399"/>
      <c r="E196" s="391"/>
    </row>
    <row r="197" spans="1:5" ht="15.75">
      <c r="A197" s="388"/>
      <c r="B197" s="477"/>
      <c r="C197" s="389"/>
      <c r="D197" s="399"/>
      <c r="E197" s="391"/>
    </row>
    <row r="198" spans="1:5" ht="15.75">
      <c r="A198" s="388"/>
      <c r="B198" s="477"/>
      <c r="C198" s="389"/>
      <c r="D198" s="399"/>
      <c r="E198" s="391"/>
    </row>
    <row r="199" spans="1:5" ht="15.75">
      <c r="A199" s="388"/>
      <c r="B199" s="477"/>
      <c r="C199" s="389"/>
      <c r="D199" s="399"/>
      <c r="E199" s="391"/>
    </row>
    <row r="200" spans="1:5" ht="15.75">
      <c r="A200" s="388"/>
      <c r="B200" s="477"/>
      <c r="C200" s="389"/>
      <c r="D200" s="399"/>
      <c r="E200" s="391"/>
    </row>
    <row r="201" spans="1:5" ht="15.75">
      <c r="A201" s="388"/>
      <c r="B201" s="477"/>
      <c r="C201" s="389"/>
      <c r="D201" s="399"/>
      <c r="E201" s="391"/>
    </row>
    <row r="202" spans="1:5" ht="15.75">
      <c r="A202" s="388"/>
      <c r="B202" s="477"/>
      <c r="C202" s="404"/>
      <c r="D202" s="399"/>
      <c r="E202" s="391"/>
    </row>
    <row r="203" spans="1:5" ht="15.75">
      <c r="A203" s="388"/>
      <c r="B203" s="477"/>
      <c r="C203" s="404"/>
      <c r="D203" s="399"/>
      <c r="E203" s="391"/>
    </row>
    <row r="204" spans="1:5" ht="15.75">
      <c r="A204" s="388"/>
      <c r="B204" s="477"/>
      <c r="C204" s="404"/>
      <c r="D204" s="399"/>
      <c r="E204" s="391"/>
    </row>
    <row r="205" spans="1:5" ht="15.75">
      <c r="A205" s="388"/>
      <c r="B205" s="477"/>
      <c r="C205" s="404"/>
      <c r="D205" s="399"/>
      <c r="E205" s="391"/>
    </row>
    <row r="206" spans="1:5" ht="15.75">
      <c r="A206" s="388"/>
      <c r="B206" s="477"/>
      <c r="C206" s="404"/>
      <c r="D206" s="399"/>
      <c r="E206" s="391"/>
    </row>
    <row r="207" spans="1:5" ht="15.75">
      <c r="A207" s="388"/>
      <c r="B207" s="477"/>
      <c r="C207" s="389"/>
      <c r="D207" s="399"/>
      <c r="E207" s="391"/>
    </row>
    <row r="208" spans="1:5" ht="15.75">
      <c r="A208" s="388"/>
      <c r="B208" s="477"/>
      <c r="C208" s="389"/>
      <c r="D208" s="399"/>
      <c r="E208" s="391"/>
    </row>
    <row r="209" spans="1:5" ht="15.75">
      <c r="A209" s="388"/>
      <c r="B209" s="477"/>
      <c r="C209" s="389"/>
      <c r="D209" s="399"/>
      <c r="E209" s="391"/>
    </row>
    <row r="210" spans="1:5" ht="15.75">
      <c r="A210" s="388"/>
      <c r="B210" s="477"/>
      <c r="C210" s="389"/>
      <c r="D210" s="399"/>
      <c r="E210" s="391"/>
    </row>
    <row r="211" spans="1:5" ht="15.75">
      <c r="A211" s="388"/>
      <c r="B211" s="477"/>
      <c r="C211" s="389"/>
      <c r="D211" s="399"/>
      <c r="E211" s="391"/>
    </row>
    <row r="212" spans="1:5" ht="15.75">
      <c r="A212" s="388"/>
      <c r="B212" s="477"/>
      <c r="C212" s="389"/>
      <c r="D212" s="399"/>
      <c r="E212" s="391"/>
    </row>
    <row r="213" spans="1:5" ht="15.75">
      <c r="A213" s="388"/>
      <c r="B213" s="477"/>
      <c r="C213" s="389"/>
      <c r="D213" s="399"/>
      <c r="E213" s="391"/>
    </row>
    <row r="214" spans="1:5" ht="15.75">
      <c r="A214" s="388"/>
      <c r="B214" s="477"/>
      <c r="C214" s="389"/>
      <c r="D214" s="399"/>
      <c r="E214" s="391"/>
    </row>
    <row r="215" spans="1:5" ht="15.75">
      <c r="A215" s="388"/>
      <c r="B215" s="479"/>
      <c r="C215" s="389"/>
      <c r="D215" s="399"/>
      <c r="E215" s="391"/>
    </row>
    <row r="216" spans="1:5" ht="15.75">
      <c r="A216" s="388"/>
      <c r="B216" s="479"/>
      <c r="C216" s="389"/>
      <c r="D216" s="405"/>
      <c r="E216" s="406"/>
    </row>
    <row r="217" spans="1:5" ht="15.75">
      <c r="A217" s="388"/>
      <c r="B217" s="479"/>
      <c r="C217" s="389"/>
      <c r="D217" s="399"/>
      <c r="E217" s="391"/>
    </row>
    <row r="218" spans="1:5" ht="15.75">
      <c r="A218" s="388"/>
      <c r="B218" s="478"/>
      <c r="C218" s="407"/>
      <c r="D218" s="399"/>
      <c r="E218" s="391"/>
    </row>
    <row r="219" spans="1:5" ht="15.75">
      <c r="A219" s="388"/>
      <c r="B219" s="479"/>
      <c r="C219" s="389"/>
      <c r="D219" s="405"/>
      <c r="E219" s="406"/>
    </row>
    <row r="220" spans="1:5" ht="15.75">
      <c r="A220" s="388"/>
      <c r="B220" s="479"/>
      <c r="C220" s="389"/>
      <c r="D220" s="405"/>
      <c r="E220" s="406"/>
    </row>
    <row r="221" spans="1:5" ht="15.75">
      <c r="A221" s="388"/>
      <c r="B221" s="478"/>
      <c r="C221" s="389"/>
      <c r="D221" s="399"/>
      <c r="E221" s="391"/>
    </row>
    <row r="222" spans="1:5" ht="15.75">
      <c r="A222" s="388"/>
      <c r="B222" s="478"/>
      <c r="C222" s="407"/>
      <c r="D222" s="405"/>
      <c r="E222" s="406"/>
    </row>
    <row r="223" spans="1:5" ht="15.75">
      <c r="A223" s="388"/>
      <c r="B223" s="479"/>
      <c r="C223" s="389"/>
      <c r="D223" s="405"/>
      <c r="E223" s="406"/>
    </row>
    <row r="224" spans="1:5" ht="15.75">
      <c r="A224" s="388"/>
      <c r="B224" s="479"/>
      <c r="C224" s="389"/>
      <c r="D224" s="399"/>
      <c r="E224" s="391"/>
    </row>
    <row r="225" spans="1:5" ht="15">
      <c r="A225" s="408"/>
      <c r="B225" s="478"/>
      <c r="C225" s="407"/>
      <c r="D225" s="405"/>
      <c r="E225" s="406"/>
    </row>
    <row r="226" spans="1:5" ht="15.75">
      <c r="A226" s="388"/>
      <c r="B226" s="479"/>
      <c r="C226" s="389"/>
      <c r="D226" s="405"/>
      <c r="E226" s="406"/>
    </row>
    <row r="227" spans="1:5" ht="14.25" customHeight="1">
      <c r="A227" s="388"/>
      <c r="B227" s="479"/>
      <c r="C227" s="389"/>
      <c r="D227" s="408"/>
      <c r="E227" s="409"/>
    </row>
    <row r="228" spans="1:5" ht="15.75">
      <c r="A228" s="388"/>
      <c r="B228" s="477"/>
      <c r="C228" s="407"/>
      <c r="D228" s="399"/>
      <c r="E228" s="391"/>
    </row>
    <row r="229" spans="1:5" ht="15.75">
      <c r="A229" s="388"/>
      <c r="B229" s="477"/>
      <c r="C229" s="410"/>
      <c r="D229" s="399"/>
      <c r="E229" s="391"/>
    </row>
    <row r="230" spans="1:5" ht="15.75">
      <c r="A230" s="388"/>
      <c r="B230" s="477"/>
      <c r="C230" s="389"/>
      <c r="D230" s="399"/>
      <c r="E230" s="391"/>
    </row>
    <row r="231" spans="1:5" ht="15.75">
      <c r="A231" s="388"/>
      <c r="B231" s="477"/>
      <c r="C231" s="404"/>
      <c r="D231" s="399"/>
      <c r="E231" s="391"/>
    </row>
    <row r="232" spans="1:5" ht="15.75">
      <c r="A232" s="388"/>
      <c r="B232" s="477"/>
      <c r="C232" s="404"/>
      <c r="D232" s="399"/>
      <c r="E232" s="391"/>
    </row>
    <row r="233" spans="1:5" ht="15.75">
      <c r="A233" s="388"/>
      <c r="B233" s="477"/>
      <c r="C233" s="410"/>
      <c r="D233" s="399"/>
      <c r="E233" s="391"/>
    </row>
    <row r="234" spans="1:5" ht="15.75">
      <c r="A234" s="388"/>
      <c r="B234" s="477"/>
      <c r="C234" s="389"/>
      <c r="D234" s="399"/>
      <c r="E234" s="391"/>
    </row>
    <row r="235" spans="1:5" ht="15.75">
      <c r="A235" s="388"/>
      <c r="B235" s="477"/>
      <c r="C235" s="404"/>
      <c r="D235" s="399"/>
      <c r="E235" s="391"/>
    </row>
    <row r="236" spans="1:5" ht="15">
      <c r="A236" s="408"/>
      <c r="B236" s="477"/>
      <c r="C236" s="389"/>
      <c r="D236" s="399"/>
      <c r="E236" s="391"/>
    </row>
    <row r="237" spans="1:5" ht="15.75">
      <c r="A237" s="388"/>
      <c r="B237" s="480"/>
      <c r="C237" s="389"/>
      <c r="D237" s="399"/>
      <c r="E237" s="391"/>
    </row>
    <row r="238" spans="1:5" ht="15.75">
      <c r="A238" s="388"/>
      <c r="B238" s="480"/>
      <c r="C238" s="389"/>
      <c r="D238" s="399"/>
      <c r="E238" s="391"/>
    </row>
    <row r="239" spans="1:5" ht="15">
      <c r="A239" s="411"/>
      <c r="B239" s="481"/>
      <c r="C239" s="412"/>
      <c r="D239" s="399"/>
      <c r="E239" s="391"/>
    </row>
    <row r="240" spans="1:5" ht="15">
      <c r="A240" s="411"/>
      <c r="B240" s="481"/>
      <c r="C240" s="407"/>
      <c r="D240" s="399"/>
      <c r="E240" s="391"/>
    </row>
    <row r="241" spans="1:5" ht="15">
      <c r="A241" s="411"/>
      <c r="B241" s="481"/>
      <c r="C241" s="389"/>
      <c r="D241" s="399"/>
      <c r="E241" s="391"/>
    </row>
    <row r="242" spans="1:5" ht="15">
      <c r="A242" s="411"/>
      <c r="B242" s="481"/>
      <c r="C242" s="389"/>
      <c r="D242" s="399"/>
      <c r="E242" s="391"/>
    </row>
    <row r="243" spans="1:5" ht="15.75">
      <c r="A243" s="388"/>
      <c r="B243" s="481"/>
      <c r="C243" s="404"/>
      <c r="D243" s="399"/>
      <c r="E243" s="391"/>
    </row>
    <row r="244" spans="1:5" ht="15.75">
      <c r="A244" s="388"/>
      <c r="B244" s="481"/>
      <c r="C244" s="404"/>
      <c r="D244" s="399"/>
      <c r="E244" s="391"/>
    </row>
    <row r="245" spans="1:5" ht="15.75">
      <c r="A245" s="388"/>
      <c r="B245" s="481"/>
      <c r="C245" s="404"/>
      <c r="D245" s="399"/>
      <c r="E245" s="391"/>
    </row>
    <row r="246" spans="1:5" ht="15.75">
      <c r="A246" s="388"/>
      <c r="B246" s="481"/>
      <c r="C246" s="389"/>
      <c r="D246" s="399"/>
      <c r="E246" s="391"/>
    </row>
    <row r="247" spans="1:5" ht="15.75">
      <c r="A247" s="388"/>
      <c r="B247" s="481"/>
      <c r="C247" s="389"/>
      <c r="D247" s="399"/>
      <c r="E247" s="391"/>
    </row>
    <row r="248" spans="1:5" ht="15.75">
      <c r="A248" s="388"/>
      <c r="B248" s="481"/>
      <c r="C248" s="389"/>
      <c r="D248" s="399"/>
      <c r="E248" s="391"/>
    </row>
    <row r="249" spans="1:5" ht="15.75">
      <c r="A249" s="388"/>
      <c r="B249" s="481"/>
      <c r="C249" s="389"/>
      <c r="D249" s="399"/>
      <c r="E249" s="391"/>
    </row>
    <row r="250" spans="1:5" ht="15.75">
      <c r="A250" s="388"/>
      <c r="B250" s="480"/>
      <c r="C250" s="389"/>
      <c r="D250" s="399"/>
      <c r="E250" s="391"/>
    </row>
    <row r="251" spans="1:5" ht="15.75">
      <c r="A251" s="388"/>
      <c r="B251" s="481"/>
      <c r="C251" s="389"/>
      <c r="D251" s="399"/>
      <c r="E251" s="391"/>
    </row>
    <row r="252" spans="1:5" ht="15.75">
      <c r="A252" s="388"/>
      <c r="B252" s="481"/>
      <c r="C252" s="407"/>
      <c r="D252" s="399"/>
      <c r="E252" s="391"/>
    </row>
    <row r="253" spans="1:5" ht="15.75">
      <c r="A253" s="388"/>
      <c r="B253" s="481"/>
      <c r="C253" s="389"/>
      <c r="D253" s="399"/>
      <c r="E253" s="391"/>
    </row>
    <row r="254" spans="1:5" ht="15.75">
      <c r="A254" s="388"/>
      <c r="B254" s="481"/>
      <c r="C254" s="404"/>
      <c r="D254" s="399"/>
      <c r="E254" s="391"/>
    </row>
    <row r="255" spans="1:5" ht="15.75">
      <c r="A255" s="388"/>
      <c r="B255" s="481"/>
      <c r="C255" s="404"/>
      <c r="D255" s="399"/>
      <c r="E255" s="391"/>
    </row>
    <row r="256" spans="1:5" ht="15.75">
      <c r="A256" s="388"/>
      <c r="B256" s="481"/>
      <c r="C256" s="389"/>
      <c r="D256" s="399"/>
      <c r="E256" s="391"/>
    </row>
    <row r="257" spans="1:5" ht="15.75">
      <c r="A257" s="388"/>
      <c r="B257" s="479"/>
      <c r="C257" s="404"/>
      <c r="D257" s="399"/>
      <c r="E257" s="391"/>
    </row>
    <row r="258" spans="1:5" ht="15.75">
      <c r="A258" s="388"/>
      <c r="B258" s="479"/>
      <c r="C258" s="404"/>
      <c r="D258" s="399"/>
      <c r="E258" s="391"/>
    </row>
    <row r="259" spans="1:5" ht="15.75">
      <c r="A259" s="388"/>
      <c r="B259" s="479"/>
      <c r="C259" s="407"/>
      <c r="D259" s="399"/>
      <c r="E259" s="391"/>
    </row>
    <row r="260" spans="1:5" ht="15.75">
      <c r="A260" s="388"/>
      <c r="B260" s="479"/>
      <c r="C260" s="389"/>
      <c r="D260" s="399"/>
      <c r="E260" s="391"/>
    </row>
    <row r="261" spans="1:5" ht="15.75">
      <c r="A261" s="388"/>
      <c r="B261" s="479"/>
      <c r="C261" s="404"/>
      <c r="D261" s="399"/>
      <c r="E261" s="391"/>
    </row>
    <row r="262" spans="1:5" ht="15.75">
      <c r="A262" s="388"/>
      <c r="B262" s="477"/>
      <c r="C262" s="404"/>
      <c r="D262" s="399"/>
      <c r="E262" s="391"/>
    </row>
    <row r="263" spans="1:5" ht="15.75">
      <c r="A263" s="388"/>
      <c r="B263" s="477"/>
      <c r="C263" s="404"/>
      <c r="D263" s="399"/>
      <c r="E263" s="391"/>
    </row>
    <row r="264" spans="1:5" ht="15.75">
      <c r="A264" s="388"/>
      <c r="B264" s="477"/>
      <c r="C264" s="389"/>
      <c r="D264" s="399"/>
      <c r="E264" s="391"/>
    </row>
    <row r="265" spans="1:5" ht="15.75">
      <c r="A265" s="388"/>
      <c r="B265" s="479"/>
      <c r="C265" s="404"/>
      <c r="D265" s="399"/>
      <c r="E265" s="391"/>
    </row>
    <row r="266" spans="1:5" ht="15.75">
      <c r="A266" s="388"/>
      <c r="B266" s="479"/>
      <c r="C266" s="404"/>
      <c r="D266" s="399"/>
      <c r="E266" s="391"/>
    </row>
    <row r="267" spans="1:5" ht="15.75">
      <c r="A267" s="388"/>
      <c r="B267" s="479"/>
      <c r="C267" s="407"/>
      <c r="D267" s="399"/>
      <c r="E267" s="391"/>
    </row>
    <row r="268" spans="1:5" ht="15.75">
      <c r="A268" s="388"/>
      <c r="B268" s="479"/>
      <c r="C268" s="389"/>
      <c r="D268" s="399"/>
      <c r="E268" s="391"/>
    </row>
    <row r="269" spans="1:5" ht="15.75">
      <c r="A269" s="388"/>
      <c r="B269" s="479"/>
      <c r="C269" s="407"/>
      <c r="D269" s="399"/>
      <c r="E269" s="391"/>
    </row>
    <row r="270" spans="1:5" ht="15.75">
      <c r="A270" s="388"/>
      <c r="B270" s="477"/>
      <c r="C270" s="389"/>
      <c r="D270" s="399"/>
      <c r="E270" s="391"/>
    </row>
    <row r="271" spans="1:5" ht="15.75">
      <c r="A271" s="388"/>
      <c r="B271" s="477"/>
      <c r="C271" s="407"/>
      <c r="D271" s="399"/>
      <c r="E271" s="391"/>
    </row>
    <row r="272" spans="1:5" ht="15.75">
      <c r="A272" s="388"/>
      <c r="B272" s="477"/>
      <c r="C272" s="389"/>
      <c r="D272" s="399"/>
      <c r="E272" s="391"/>
    </row>
    <row r="273" spans="1:5" ht="15.75">
      <c r="A273" s="388"/>
      <c r="B273" s="477"/>
      <c r="C273" s="389"/>
      <c r="D273" s="399"/>
      <c r="E273" s="391"/>
    </row>
    <row r="274" spans="1:5" ht="15.75">
      <c r="A274" s="388"/>
      <c r="B274" s="479"/>
      <c r="C274" s="407"/>
      <c r="D274" s="399"/>
      <c r="E274" s="391"/>
    </row>
    <row r="275" spans="1:5" ht="15">
      <c r="A275" s="413"/>
      <c r="B275" s="477"/>
      <c r="C275" s="389"/>
      <c r="D275" s="399"/>
      <c r="E275" s="391"/>
    </row>
    <row r="276" spans="1:5" ht="15.75">
      <c r="A276" s="388"/>
      <c r="B276" s="480"/>
      <c r="C276" s="407"/>
      <c r="D276" s="399"/>
      <c r="E276" s="391"/>
    </row>
    <row r="277" spans="1:5" ht="15.75">
      <c r="A277" s="388"/>
      <c r="B277" s="481"/>
      <c r="C277" s="389"/>
      <c r="D277" s="399"/>
      <c r="E277" s="391"/>
    </row>
    <row r="278" spans="1:5" ht="15.75">
      <c r="A278" s="388"/>
      <c r="B278" s="481"/>
      <c r="C278" s="407"/>
      <c r="D278" s="399"/>
      <c r="E278" s="391"/>
    </row>
    <row r="279" spans="1:5" ht="15.75">
      <c r="A279" s="388"/>
      <c r="B279" s="481"/>
      <c r="C279" s="407"/>
      <c r="D279" s="399"/>
      <c r="E279" s="391"/>
    </row>
    <row r="280" spans="1:5" ht="15.75">
      <c r="A280" s="388"/>
      <c r="B280" s="481"/>
      <c r="C280" s="389"/>
      <c r="D280" s="399"/>
      <c r="E280" s="391"/>
    </row>
    <row r="281" spans="1:5" ht="15.75">
      <c r="A281" s="388"/>
      <c r="B281" s="481"/>
      <c r="C281" s="389"/>
      <c r="D281" s="399"/>
      <c r="E281" s="391"/>
    </row>
    <row r="282" spans="1:5" ht="15.75">
      <c r="A282" s="388"/>
      <c r="B282" s="480"/>
      <c r="C282" s="389"/>
      <c r="D282" s="399"/>
      <c r="E282" s="391"/>
    </row>
    <row r="283" spans="1:5" ht="15.75">
      <c r="A283" s="388"/>
      <c r="B283" s="481"/>
      <c r="C283" s="389"/>
      <c r="D283" s="399"/>
      <c r="E283" s="391"/>
    </row>
    <row r="284" spans="1:5" ht="15.75">
      <c r="A284" s="388"/>
      <c r="B284" s="481"/>
      <c r="C284" s="407"/>
      <c r="D284" s="399"/>
      <c r="E284" s="391"/>
    </row>
    <row r="285" spans="1:5" ht="15.75">
      <c r="A285" s="388"/>
      <c r="B285" s="481"/>
      <c r="C285" s="389"/>
      <c r="D285" s="399"/>
      <c r="E285" s="391"/>
    </row>
    <row r="286" spans="1:5" ht="15.75">
      <c r="A286" s="388"/>
      <c r="B286" s="481"/>
      <c r="C286" s="404"/>
      <c r="D286" s="399"/>
      <c r="E286" s="391"/>
    </row>
    <row r="287" spans="1:5" ht="15.75">
      <c r="A287" s="388"/>
      <c r="B287" s="480"/>
      <c r="C287" s="404"/>
      <c r="D287" s="399"/>
      <c r="E287" s="391"/>
    </row>
    <row r="288" spans="1:5" ht="15.75">
      <c r="A288" s="388"/>
      <c r="B288" s="480"/>
      <c r="C288" s="404"/>
      <c r="D288" s="399"/>
      <c r="E288" s="391"/>
    </row>
    <row r="289" spans="1:5" ht="15.75">
      <c r="A289" s="388"/>
      <c r="B289" s="480"/>
      <c r="C289" s="414"/>
      <c r="D289" s="399"/>
      <c r="E289" s="391"/>
    </row>
    <row r="290" spans="1:5" ht="15.75">
      <c r="A290" s="388"/>
      <c r="B290" s="481"/>
      <c r="C290" s="415"/>
      <c r="D290" s="399"/>
      <c r="E290" s="391"/>
    </row>
    <row r="291" spans="1:5" ht="15.75">
      <c r="A291" s="388"/>
      <c r="B291" s="480"/>
      <c r="C291" s="416"/>
      <c r="D291" s="399"/>
      <c r="E291" s="391"/>
    </row>
    <row r="292" spans="1:5" ht="15.75">
      <c r="A292" s="388"/>
      <c r="B292" s="481"/>
      <c r="C292" s="416"/>
      <c r="D292" s="399"/>
      <c r="E292" s="391"/>
    </row>
    <row r="293" spans="1:5" ht="15.75">
      <c r="A293" s="388"/>
      <c r="B293" s="481"/>
      <c r="C293" s="416"/>
      <c r="D293" s="399"/>
      <c r="E293" s="391"/>
    </row>
    <row r="294" spans="1:5" ht="15.75">
      <c r="A294" s="388"/>
      <c r="B294" s="481"/>
      <c r="C294" s="415"/>
      <c r="D294" s="399"/>
      <c r="E294" s="391"/>
    </row>
    <row r="295" spans="1:5" ht="15.75">
      <c r="A295" s="388"/>
      <c r="B295" s="481"/>
      <c r="C295" s="416"/>
      <c r="D295" s="399"/>
      <c r="E295" s="391"/>
    </row>
    <row r="296" spans="1:5" ht="15.75">
      <c r="A296" s="388"/>
      <c r="B296" s="481"/>
      <c r="C296" s="416"/>
      <c r="D296" s="399"/>
      <c r="E296" s="391"/>
    </row>
    <row r="297" spans="1:5" ht="15.75">
      <c r="A297" s="388"/>
      <c r="B297" s="481"/>
      <c r="C297" s="414"/>
      <c r="D297" s="399"/>
      <c r="E297" s="391"/>
    </row>
    <row r="298" spans="1:5" ht="15">
      <c r="A298" s="417"/>
      <c r="B298" s="481"/>
      <c r="C298" s="389"/>
      <c r="D298" s="399"/>
      <c r="E298" s="391"/>
    </row>
    <row r="299" spans="1:5" ht="15.75">
      <c r="A299" s="388"/>
      <c r="B299" s="480"/>
      <c r="C299" s="407"/>
      <c r="D299" s="399"/>
      <c r="E299" s="391"/>
    </row>
    <row r="300" spans="1:5" ht="15.75">
      <c r="A300" s="388"/>
      <c r="B300" s="481"/>
      <c r="C300" s="389"/>
      <c r="D300" s="399"/>
      <c r="E300" s="391"/>
    </row>
    <row r="301" spans="1:5" ht="15.75">
      <c r="A301" s="388"/>
      <c r="B301" s="481"/>
      <c r="C301" s="407"/>
      <c r="D301" s="399"/>
      <c r="E301" s="391"/>
    </row>
    <row r="302" spans="1:5" ht="15.75">
      <c r="A302" s="388"/>
      <c r="B302" s="479"/>
      <c r="C302" s="414"/>
      <c r="D302" s="399"/>
      <c r="E302" s="391"/>
    </row>
    <row r="303" spans="1:5" ht="15.75">
      <c r="A303" s="388"/>
      <c r="B303" s="480"/>
      <c r="C303" s="415"/>
      <c r="D303" s="399"/>
      <c r="E303" s="391"/>
    </row>
    <row r="304" spans="1:5" ht="15.75">
      <c r="A304" s="388"/>
      <c r="B304" s="480"/>
      <c r="C304" s="404"/>
      <c r="D304" s="399"/>
      <c r="E304" s="391"/>
    </row>
    <row r="305" spans="1:5" ht="15.75">
      <c r="A305" s="388"/>
      <c r="B305" s="480"/>
      <c r="C305" s="414"/>
      <c r="D305" s="399"/>
      <c r="E305" s="391"/>
    </row>
    <row r="306" spans="1:5" ht="15.75">
      <c r="A306" s="388"/>
      <c r="B306" s="480"/>
      <c r="C306" s="415"/>
      <c r="D306" s="399"/>
      <c r="E306" s="391"/>
    </row>
    <row r="307" spans="1:5" ht="15.75">
      <c r="A307" s="388"/>
      <c r="B307" s="480"/>
      <c r="C307" s="415"/>
      <c r="D307" s="399"/>
      <c r="E307" s="391"/>
    </row>
    <row r="308" spans="1:5" ht="15.75">
      <c r="A308" s="388"/>
      <c r="B308" s="481"/>
      <c r="C308" s="415"/>
      <c r="D308" s="399"/>
      <c r="E308" s="391"/>
    </row>
    <row r="309" spans="1:5" ht="15.75">
      <c r="A309" s="388"/>
      <c r="B309" s="481"/>
      <c r="C309" s="415"/>
      <c r="D309" s="399"/>
      <c r="E309" s="391"/>
    </row>
    <row r="310" spans="1:5" ht="15.75">
      <c r="A310" s="388"/>
      <c r="B310" s="481"/>
      <c r="C310" s="415"/>
      <c r="D310" s="399"/>
      <c r="E310" s="391"/>
    </row>
    <row r="311" spans="1:5" ht="15.75">
      <c r="A311" s="388"/>
      <c r="B311" s="477"/>
      <c r="C311" s="418"/>
      <c r="D311" s="399"/>
      <c r="E311" s="391"/>
    </row>
    <row r="312" spans="1:5" ht="15.75">
      <c r="A312" s="388"/>
      <c r="B312" s="477"/>
      <c r="C312" s="389"/>
      <c r="D312" s="399"/>
      <c r="E312" s="391"/>
    </row>
    <row r="313" spans="1:5" ht="15.75">
      <c r="A313" s="388"/>
      <c r="B313" s="481"/>
      <c r="C313" s="415"/>
      <c r="D313" s="399"/>
      <c r="E313" s="391"/>
    </row>
    <row r="314" spans="1:5" ht="15.75">
      <c r="A314" s="388"/>
      <c r="B314" s="481"/>
      <c r="C314" s="416"/>
      <c r="D314" s="399"/>
      <c r="E314" s="391"/>
    </row>
    <row r="315" spans="1:5" ht="15.75">
      <c r="A315" s="388"/>
      <c r="B315" s="481"/>
      <c r="C315" s="414"/>
      <c r="D315" s="399"/>
      <c r="E315" s="391"/>
    </row>
    <row r="316" spans="1:5" ht="15.75">
      <c r="A316" s="388"/>
      <c r="B316" s="481"/>
      <c r="C316" s="415"/>
      <c r="D316" s="399"/>
      <c r="E316" s="391"/>
    </row>
    <row r="317" spans="1:5" ht="15.75">
      <c r="A317" s="388"/>
      <c r="B317" s="481"/>
      <c r="C317" s="416"/>
      <c r="D317" s="399"/>
      <c r="E317" s="391"/>
    </row>
    <row r="318" spans="1:5" ht="15.75">
      <c r="A318" s="388"/>
      <c r="B318" s="481"/>
      <c r="C318" s="416"/>
      <c r="D318" s="399"/>
      <c r="E318" s="391"/>
    </row>
    <row r="319" spans="1:5" ht="15">
      <c r="A319" s="408"/>
      <c r="B319" s="481"/>
      <c r="C319" s="416"/>
      <c r="D319" s="399"/>
      <c r="E319" s="391"/>
    </row>
    <row r="320" spans="1:5" ht="15.75">
      <c r="A320" s="388"/>
      <c r="B320" s="480"/>
      <c r="C320" s="414"/>
      <c r="D320" s="399"/>
      <c r="E320" s="391"/>
    </row>
    <row r="321" spans="1:5" ht="15.75">
      <c r="A321" s="388"/>
      <c r="B321" s="480"/>
      <c r="C321" s="415"/>
      <c r="D321" s="408"/>
      <c r="E321" s="409"/>
    </row>
    <row r="322" spans="1:5" ht="75" customHeight="1">
      <c r="A322" s="388"/>
      <c r="B322" s="482"/>
      <c r="C322" s="407"/>
      <c r="D322" s="399"/>
      <c r="E322" s="391"/>
    </row>
    <row r="323" spans="1:5" ht="15.75">
      <c r="A323" s="388"/>
      <c r="B323" s="482"/>
      <c r="C323" s="419"/>
      <c r="D323" s="399"/>
      <c r="E323" s="391"/>
    </row>
    <row r="324" spans="1:5" ht="15.75">
      <c r="A324" s="388"/>
      <c r="B324" s="482"/>
      <c r="C324" s="420"/>
      <c r="D324" s="399"/>
      <c r="E324" s="391"/>
    </row>
    <row r="325" spans="1:5" ht="15.75">
      <c r="A325" s="388"/>
      <c r="B325" s="482"/>
      <c r="C325" s="420"/>
      <c r="D325" s="399"/>
      <c r="E325" s="391"/>
    </row>
    <row r="326" spans="1:5" ht="15.75">
      <c r="A326" s="388"/>
      <c r="B326" s="483"/>
      <c r="C326" s="420"/>
      <c r="D326" s="399"/>
      <c r="E326" s="391"/>
    </row>
    <row r="327" spans="1:5" ht="15.75">
      <c r="A327" s="388"/>
      <c r="B327" s="482"/>
      <c r="C327" s="420"/>
      <c r="D327" s="399"/>
      <c r="E327" s="391"/>
    </row>
    <row r="328" spans="1:5" ht="15.75">
      <c r="A328" s="388"/>
      <c r="B328" s="482"/>
      <c r="C328" s="419"/>
      <c r="D328" s="399"/>
      <c r="E328" s="391"/>
    </row>
    <row r="329" spans="1:5" ht="90" customHeight="1">
      <c r="A329" s="388"/>
      <c r="B329" s="482"/>
      <c r="C329" s="420"/>
      <c r="D329" s="399"/>
      <c r="E329" s="391"/>
    </row>
    <row r="330" spans="1:5" ht="15.75">
      <c r="A330" s="388"/>
      <c r="B330" s="480"/>
      <c r="C330" s="420"/>
      <c r="D330" s="399"/>
      <c r="E330" s="391"/>
    </row>
    <row r="331" spans="1:5" ht="15.75">
      <c r="A331" s="388"/>
      <c r="B331" s="481"/>
      <c r="C331" s="420"/>
      <c r="D331" s="399"/>
      <c r="E331" s="391"/>
    </row>
    <row r="332" spans="1:5" ht="15.75">
      <c r="A332" s="388"/>
      <c r="B332" s="481"/>
      <c r="C332" s="419"/>
      <c r="D332" s="399"/>
      <c r="E332" s="391"/>
    </row>
    <row r="333" spans="1:5" ht="15.75">
      <c r="A333" s="388"/>
      <c r="B333" s="481"/>
      <c r="C333" s="421"/>
      <c r="D333" s="399"/>
      <c r="E333" s="391"/>
    </row>
    <row r="334" spans="1:5" ht="15.75">
      <c r="A334" s="388"/>
      <c r="B334" s="481"/>
      <c r="C334" s="419"/>
      <c r="D334" s="399"/>
      <c r="E334" s="391"/>
    </row>
    <row r="335" spans="1:5" ht="15.75">
      <c r="A335" s="388"/>
      <c r="B335" s="481"/>
      <c r="C335" s="421"/>
      <c r="D335" s="399"/>
      <c r="E335" s="391"/>
    </row>
    <row r="336" spans="1:5" ht="15.75">
      <c r="A336" s="388"/>
      <c r="B336" s="481"/>
      <c r="C336" s="421"/>
      <c r="D336" s="399"/>
      <c r="E336" s="391"/>
    </row>
    <row r="337" spans="1:5" ht="15">
      <c r="A337" s="408"/>
      <c r="B337" s="481"/>
      <c r="C337" s="421"/>
      <c r="D337" s="399"/>
      <c r="E337" s="391"/>
    </row>
    <row r="338" spans="1:5" ht="15.75">
      <c r="A338" s="388"/>
      <c r="B338" s="480"/>
      <c r="C338" s="419"/>
      <c r="D338" s="399"/>
      <c r="E338" s="391"/>
    </row>
    <row r="339" spans="1:5" ht="15.75">
      <c r="A339" s="388"/>
      <c r="B339" s="480"/>
      <c r="C339" s="421"/>
      <c r="D339" s="399"/>
      <c r="E339" s="391"/>
    </row>
    <row r="340" spans="1:5" ht="15.75">
      <c r="A340" s="388"/>
      <c r="B340" s="481"/>
      <c r="C340" s="412"/>
      <c r="D340" s="399"/>
      <c r="E340" s="391"/>
    </row>
    <row r="341" spans="1:5" ht="15.75">
      <c r="A341" s="388"/>
      <c r="B341" s="481"/>
      <c r="C341" s="412"/>
      <c r="D341" s="399"/>
      <c r="E341" s="391"/>
    </row>
    <row r="342" spans="1:5" ht="15.75">
      <c r="A342" s="388"/>
      <c r="B342" s="481"/>
      <c r="C342" s="422"/>
      <c r="D342" s="399"/>
      <c r="E342" s="391"/>
    </row>
    <row r="343" spans="1:5" ht="15.75">
      <c r="A343" s="388"/>
      <c r="B343" s="481"/>
      <c r="C343" s="423"/>
      <c r="D343" s="399"/>
      <c r="E343" s="391"/>
    </row>
    <row r="344" spans="1:5" ht="15.75">
      <c r="A344" s="388"/>
      <c r="B344" s="481"/>
      <c r="C344" s="423"/>
      <c r="D344" s="399"/>
      <c r="E344" s="391"/>
    </row>
    <row r="345" spans="1:5" ht="15.75">
      <c r="A345" s="388"/>
      <c r="B345" s="481"/>
      <c r="C345" s="423"/>
      <c r="D345" s="399"/>
      <c r="E345" s="391"/>
    </row>
    <row r="346" spans="1:5" ht="15.75">
      <c r="A346" s="388"/>
      <c r="B346" s="481"/>
      <c r="C346" s="423"/>
      <c r="D346" s="399"/>
      <c r="E346" s="391"/>
    </row>
    <row r="347" spans="1:5" ht="15.75">
      <c r="A347" s="388"/>
      <c r="B347" s="481"/>
      <c r="C347" s="423"/>
      <c r="D347" s="399"/>
      <c r="E347" s="391"/>
    </row>
    <row r="348" spans="1:5" ht="15.75">
      <c r="A348" s="388"/>
      <c r="B348" s="481"/>
      <c r="C348" s="422"/>
      <c r="D348" s="399"/>
      <c r="E348" s="391"/>
    </row>
    <row r="349" spans="1:5" ht="15.75">
      <c r="A349" s="388"/>
      <c r="B349" s="480"/>
      <c r="C349" s="422"/>
      <c r="D349" s="399"/>
      <c r="E349" s="391"/>
    </row>
    <row r="350" spans="1:5" ht="15.75">
      <c r="A350" s="388"/>
      <c r="B350" s="481"/>
      <c r="C350" s="422"/>
      <c r="D350" s="399"/>
      <c r="E350" s="391"/>
    </row>
    <row r="351" spans="1:5" ht="15.75">
      <c r="A351" s="388"/>
      <c r="B351" s="480"/>
      <c r="C351" s="412"/>
      <c r="D351" s="399"/>
      <c r="E351" s="391"/>
    </row>
    <row r="352" spans="1:5" ht="15.75">
      <c r="A352" s="388"/>
      <c r="B352" s="481"/>
      <c r="C352" s="422"/>
      <c r="D352" s="399"/>
      <c r="E352" s="391"/>
    </row>
    <row r="353" spans="1:5" ht="15.75">
      <c r="A353" s="388"/>
      <c r="B353" s="480"/>
      <c r="C353" s="412"/>
      <c r="D353" s="399"/>
      <c r="E353" s="391"/>
    </row>
    <row r="354" spans="1:5" ht="15.75">
      <c r="A354" s="388"/>
      <c r="B354" s="480"/>
      <c r="C354" s="389"/>
      <c r="D354" s="399"/>
      <c r="E354" s="391"/>
    </row>
    <row r="355" spans="1:5" ht="15.75">
      <c r="A355" s="388"/>
      <c r="B355" s="480"/>
      <c r="C355" s="424"/>
      <c r="D355" s="399"/>
      <c r="E355" s="391"/>
    </row>
    <row r="356" spans="1:5" ht="15.75">
      <c r="A356" s="388"/>
      <c r="B356" s="480"/>
      <c r="C356" s="389"/>
      <c r="D356" s="399"/>
      <c r="E356" s="391"/>
    </row>
    <row r="357" spans="1:5" ht="15">
      <c r="A357" s="399"/>
      <c r="B357" s="481"/>
      <c r="C357" s="389"/>
      <c r="D357" s="399"/>
      <c r="E357" s="391"/>
    </row>
    <row r="358" spans="1:5" ht="15">
      <c r="C358" s="424"/>
      <c r="D358" s="399"/>
      <c r="E358" s="391"/>
    </row>
    <row r="359" spans="1:5" ht="15.75">
      <c r="B359" s="485"/>
      <c r="C359" s="421"/>
      <c r="D359" s="425"/>
      <c r="E359" s="426"/>
    </row>
    <row r="360" spans="1:5" ht="18.75">
      <c r="C360" s="427"/>
      <c r="D360" s="428"/>
      <c r="E360" s="429"/>
    </row>
    <row r="361" spans="1:5" ht="18.75">
      <c r="C361" s="430"/>
    </row>
    <row r="362" spans="1:5">
      <c r="B362" s="485"/>
      <c r="C362" s="431"/>
    </row>
    <row r="363" spans="1:5">
      <c r="C363" s="431"/>
    </row>
    <row r="364" spans="1:5">
      <c r="C364" s="432"/>
    </row>
    <row r="365" spans="1:5">
      <c r="C365" s="431"/>
    </row>
    <row r="366" spans="1:5">
      <c r="C366" s="431"/>
    </row>
    <row r="367" spans="1:5">
      <c r="C367" s="431"/>
    </row>
    <row r="368" spans="1:5">
      <c r="C368" s="431"/>
    </row>
    <row r="369" spans="2:5">
      <c r="C369" s="431"/>
    </row>
    <row r="370" spans="2:5">
      <c r="B370" s="486"/>
      <c r="C370" s="431"/>
    </row>
    <row r="371" spans="2:5">
      <c r="B371" s="486"/>
      <c r="C371" s="431"/>
      <c r="D371" s="433"/>
      <c r="E371" s="434"/>
    </row>
    <row r="372" spans="2:5">
      <c r="B372" s="486"/>
      <c r="C372" s="431"/>
      <c r="D372" s="433"/>
      <c r="E372" s="434"/>
    </row>
    <row r="373" spans="2:5">
      <c r="B373" s="486"/>
      <c r="C373" s="431"/>
      <c r="D373" s="433"/>
      <c r="E373" s="434"/>
    </row>
    <row r="374" spans="2:5">
      <c r="B374" s="486"/>
      <c r="C374" s="431"/>
      <c r="D374" s="433"/>
      <c r="E374" s="434"/>
    </row>
    <row r="375" spans="2:5">
      <c r="B375" s="486"/>
      <c r="C375" s="431"/>
      <c r="D375" s="433"/>
      <c r="E375" s="434"/>
    </row>
    <row r="376" spans="2:5">
      <c r="C376" s="431"/>
      <c r="D376" s="433"/>
      <c r="E376" s="434"/>
    </row>
    <row r="377" spans="2:5">
      <c r="C377" s="431"/>
    </row>
  </sheetData>
  <mergeCells count="19">
    <mergeCell ref="D146:F146"/>
    <mergeCell ref="D147:F147"/>
    <mergeCell ref="D148:F148"/>
    <mergeCell ref="A6:B6"/>
    <mergeCell ref="C6:G6"/>
    <mergeCell ref="A7:E7"/>
    <mergeCell ref="A8:A10"/>
    <mergeCell ref="B8:B10"/>
    <mergeCell ref="C8:C10"/>
    <mergeCell ref="D8:D10"/>
    <mergeCell ref="E8:E10"/>
    <mergeCell ref="F8:F10"/>
    <mergeCell ref="G8:G10"/>
    <mergeCell ref="A2:G2"/>
    <mergeCell ref="A3:E3"/>
    <mergeCell ref="A4:B4"/>
    <mergeCell ref="C4:G4"/>
    <mergeCell ref="A5:B5"/>
    <mergeCell ref="C5:G5"/>
  </mergeCells>
  <printOptions horizontalCentered="1"/>
  <pageMargins left="0.78740157480314965" right="0.31496062992125984" top="0.6692913385826772" bottom="0.55118110236220474" header="0.31496062992125984" footer="0.27559055118110237"/>
  <pageSetup paperSize="8" scale="53" fitToHeight="6" orientation="landscape" useFirstPageNumber="1" r:id="rId1"/>
  <headerFooter alignWithMargins="0"/>
  <rowBreaks count="2" manualBreakCount="2">
    <brk id="53" max="11" man="1"/>
    <brk id="119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2:R57"/>
  <sheetViews>
    <sheetView workbookViewId="0">
      <selection activeCell="I42" sqref="I42"/>
    </sheetView>
  </sheetViews>
  <sheetFormatPr defaultRowHeight="12.75"/>
  <cols>
    <col min="1" max="1" width="5" style="147" customWidth="1"/>
    <col min="2" max="2" width="10" style="147" customWidth="1"/>
    <col min="3" max="3" width="51" style="147" customWidth="1"/>
    <col min="4" max="4" width="5.7109375" style="147" customWidth="1"/>
    <col min="5" max="5" width="11.42578125" style="147" customWidth="1"/>
    <col min="6" max="6" width="9.140625" style="145"/>
    <col min="7" max="7" width="11.7109375" style="145" bestFit="1" customWidth="1"/>
    <col min="8" max="253" width="9.140625" style="145"/>
    <col min="254" max="254" width="5" style="145" customWidth="1"/>
    <col min="255" max="255" width="10" style="145" customWidth="1"/>
    <col min="256" max="256" width="54.28515625" style="145" customWidth="1"/>
    <col min="257" max="257" width="5.7109375" style="145" customWidth="1"/>
    <col min="258" max="258" width="11.42578125" style="145" customWidth="1"/>
    <col min="259" max="509" width="9.140625" style="145"/>
    <col min="510" max="510" width="5" style="145" customWidth="1"/>
    <col min="511" max="511" width="10" style="145" customWidth="1"/>
    <col min="512" max="512" width="54.28515625" style="145" customWidth="1"/>
    <col min="513" max="513" width="5.7109375" style="145" customWidth="1"/>
    <col min="514" max="514" width="11.42578125" style="145" customWidth="1"/>
    <col min="515" max="765" width="9.140625" style="145"/>
    <col min="766" max="766" width="5" style="145" customWidth="1"/>
    <col min="767" max="767" width="10" style="145" customWidth="1"/>
    <col min="768" max="768" width="54.28515625" style="145" customWidth="1"/>
    <col min="769" max="769" width="5.7109375" style="145" customWidth="1"/>
    <col min="770" max="770" width="11.42578125" style="145" customWidth="1"/>
    <col min="771" max="1021" width="9.140625" style="145"/>
    <col min="1022" max="1022" width="5" style="145" customWidth="1"/>
    <col min="1023" max="1023" width="10" style="145" customWidth="1"/>
    <col min="1024" max="1024" width="54.28515625" style="145" customWidth="1"/>
    <col min="1025" max="1025" width="5.7109375" style="145" customWidth="1"/>
    <col min="1026" max="1026" width="11.42578125" style="145" customWidth="1"/>
    <col min="1027" max="1277" width="9.140625" style="145"/>
    <col min="1278" max="1278" width="5" style="145" customWidth="1"/>
    <col min="1279" max="1279" width="10" style="145" customWidth="1"/>
    <col min="1280" max="1280" width="54.28515625" style="145" customWidth="1"/>
    <col min="1281" max="1281" width="5.7109375" style="145" customWidth="1"/>
    <col min="1282" max="1282" width="11.42578125" style="145" customWidth="1"/>
    <col min="1283" max="1533" width="9.140625" style="145"/>
    <col min="1534" max="1534" width="5" style="145" customWidth="1"/>
    <col min="1535" max="1535" width="10" style="145" customWidth="1"/>
    <col min="1536" max="1536" width="54.28515625" style="145" customWidth="1"/>
    <col min="1537" max="1537" width="5.7109375" style="145" customWidth="1"/>
    <col min="1538" max="1538" width="11.42578125" style="145" customWidth="1"/>
    <col min="1539" max="1789" width="9.140625" style="145"/>
    <col min="1790" max="1790" width="5" style="145" customWidth="1"/>
    <col min="1791" max="1791" width="10" style="145" customWidth="1"/>
    <col min="1792" max="1792" width="54.28515625" style="145" customWidth="1"/>
    <col min="1793" max="1793" width="5.7109375" style="145" customWidth="1"/>
    <col min="1794" max="1794" width="11.42578125" style="145" customWidth="1"/>
    <col min="1795" max="2045" width="9.140625" style="145"/>
    <col min="2046" max="2046" width="5" style="145" customWidth="1"/>
    <col min="2047" max="2047" width="10" style="145" customWidth="1"/>
    <col min="2048" max="2048" width="54.28515625" style="145" customWidth="1"/>
    <col min="2049" max="2049" width="5.7109375" style="145" customWidth="1"/>
    <col min="2050" max="2050" width="11.42578125" style="145" customWidth="1"/>
    <col min="2051" max="2301" width="9.140625" style="145"/>
    <col min="2302" max="2302" width="5" style="145" customWidth="1"/>
    <col min="2303" max="2303" width="10" style="145" customWidth="1"/>
    <col min="2304" max="2304" width="54.28515625" style="145" customWidth="1"/>
    <col min="2305" max="2305" width="5.7109375" style="145" customWidth="1"/>
    <col min="2306" max="2306" width="11.42578125" style="145" customWidth="1"/>
    <col min="2307" max="2557" width="9.140625" style="145"/>
    <col min="2558" max="2558" width="5" style="145" customWidth="1"/>
    <col min="2559" max="2559" width="10" style="145" customWidth="1"/>
    <col min="2560" max="2560" width="54.28515625" style="145" customWidth="1"/>
    <col min="2561" max="2561" width="5.7109375" style="145" customWidth="1"/>
    <col min="2562" max="2562" width="11.42578125" style="145" customWidth="1"/>
    <col min="2563" max="2813" width="9.140625" style="145"/>
    <col min="2814" max="2814" width="5" style="145" customWidth="1"/>
    <col min="2815" max="2815" width="10" style="145" customWidth="1"/>
    <col min="2816" max="2816" width="54.28515625" style="145" customWidth="1"/>
    <col min="2817" max="2817" width="5.7109375" style="145" customWidth="1"/>
    <col min="2818" max="2818" width="11.42578125" style="145" customWidth="1"/>
    <col min="2819" max="3069" width="9.140625" style="145"/>
    <col min="3070" max="3070" width="5" style="145" customWidth="1"/>
    <col min="3071" max="3071" width="10" style="145" customWidth="1"/>
    <col min="3072" max="3072" width="54.28515625" style="145" customWidth="1"/>
    <col min="3073" max="3073" width="5.7109375" style="145" customWidth="1"/>
    <col min="3074" max="3074" width="11.42578125" style="145" customWidth="1"/>
    <col min="3075" max="3325" width="9.140625" style="145"/>
    <col min="3326" max="3326" width="5" style="145" customWidth="1"/>
    <col min="3327" max="3327" width="10" style="145" customWidth="1"/>
    <col min="3328" max="3328" width="54.28515625" style="145" customWidth="1"/>
    <col min="3329" max="3329" width="5.7109375" style="145" customWidth="1"/>
    <col min="3330" max="3330" width="11.42578125" style="145" customWidth="1"/>
    <col min="3331" max="3581" width="9.140625" style="145"/>
    <col min="3582" max="3582" width="5" style="145" customWidth="1"/>
    <col min="3583" max="3583" width="10" style="145" customWidth="1"/>
    <col min="3584" max="3584" width="54.28515625" style="145" customWidth="1"/>
    <col min="3585" max="3585" width="5.7109375" style="145" customWidth="1"/>
    <col min="3586" max="3586" width="11.42578125" style="145" customWidth="1"/>
    <col min="3587" max="3837" width="9.140625" style="145"/>
    <col min="3838" max="3838" width="5" style="145" customWidth="1"/>
    <col min="3839" max="3839" width="10" style="145" customWidth="1"/>
    <col min="3840" max="3840" width="54.28515625" style="145" customWidth="1"/>
    <col min="3841" max="3841" width="5.7109375" style="145" customWidth="1"/>
    <col min="3842" max="3842" width="11.42578125" style="145" customWidth="1"/>
    <col min="3843" max="4093" width="9.140625" style="145"/>
    <col min="4094" max="4094" width="5" style="145" customWidth="1"/>
    <col min="4095" max="4095" width="10" style="145" customWidth="1"/>
    <col min="4096" max="4096" width="54.28515625" style="145" customWidth="1"/>
    <col min="4097" max="4097" width="5.7109375" style="145" customWidth="1"/>
    <col min="4098" max="4098" width="11.42578125" style="145" customWidth="1"/>
    <col min="4099" max="4349" width="9.140625" style="145"/>
    <col min="4350" max="4350" width="5" style="145" customWidth="1"/>
    <col min="4351" max="4351" width="10" style="145" customWidth="1"/>
    <col min="4352" max="4352" width="54.28515625" style="145" customWidth="1"/>
    <col min="4353" max="4353" width="5.7109375" style="145" customWidth="1"/>
    <col min="4354" max="4354" width="11.42578125" style="145" customWidth="1"/>
    <col min="4355" max="4605" width="9.140625" style="145"/>
    <col min="4606" max="4606" width="5" style="145" customWidth="1"/>
    <col min="4607" max="4607" width="10" style="145" customWidth="1"/>
    <col min="4608" max="4608" width="54.28515625" style="145" customWidth="1"/>
    <col min="4609" max="4609" width="5.7109375" style="145" customWidth="1"/>
    <col min="4610" max="4610" width="11.42578125" style="145" customWidth="1"/>
    <col min="4611" max="4861" width="9.140625" style="145"/>
    <col min="4862" max="4862" width="5" style="145" customWidth="1"/>
    <col min="4863" max="4863" width="10" style="145" customWidth="1"/>
    <col min="4864" max="4864" width="54.28515625" style="145" customWidth="1"/>
    <col min="4865" max="4865" width="5.7109375" style="145" customWidth="1"/>
    <col min="4866" max="4866" width="11.42578125" style="145" customWidth="1"/>
    <col min="4867" max="5117" width="9.140625" style="145"/>
    <col min="5118" max="5118" width="5" style="145" customWidth="1"/>
    <col min="5119" max="5119" width="10" style="145" customWidth="1"/>
    <col min="5120" max="5120" width="54.28515625" style="145" customWidth="1"/>
    <col min="5121" max="5121" width="5.7109375" style="145" customWidth="1"/>
    <col min="5122" max="5122" width="11.42578125" style="145" customWidth="1"/>
    <col min="5123" max="5373" width="9.140625" style="145"/>
    <col min="5374" max="5374" width="5" style="145" customWidth="1"/>
    <col min="5375" max="5375" width="10" style="145" customWidth="1"/>
    <col min="5376" max="5376" width="54.28515625" style="145" customWidth="1"/>
    <col min="5377" max="5377" width="5.7109375" style="145" customWidth="1"/>
    <col min="5378" max="5378" width="11.42578125" style="145" customWidth="1"/>
    <col min="5379" max="5629" width="9.140625" style="145"/>
    <col min="5630" max="5630" width="5" style="145" customWidth="1"/>
    <col min="5631" max="5631" width="10" style="145" customWidth="1"/>
    <col min="5632" max="5632" width="54.28515625" style="145" customWidth="1"/>
    <col min="5633" max="5633" width="5.7109375" style="145" customWidth="1"/>
    <col min="5634" max="5634" width="11.42578125" style="145" customWidth="1"/>
    <col min="5635" max="5885" width="9.140625" style="145"/>
    <col min="5886" max="5886" width="5" style="145" customWidth="1"/>
    <col min="5887" max="5887" width="10" style="145" customWidth="1"/>
    <col min="5888" max="5888" width="54.28515625" style="145" customWidth="1"/>
    <col min="5889" max="5889" width="5.7109375" style="145" customWidth="1"/>
    <col min="5890" max="5890" width="11.42578125" style="145" customWidth="1"/>
    <col min="5891" max="6141" width="9.140625" style="145"/>
    <col min="6142" max="6142" width="5" style="145" customWidth="1"/>
    <col min="6143" max="6143" width="10" style="145" customWidth="1"/>
    <col min="6144" max="6144" width="54.28515625" style="145" customWidth="1"/>
    <col min="6145" max="6145" width="5.7109375" style="145" customWidth="1"/>
    <col min="6146" max="6146" width="11.42578125" style="145" customWidth="1"/>
    <col min="6147" max="6397" width="9.140625" style="145"/>
    <col min="6398" max="6398" width="5" style="145" customWidth="1"/>
    <col min="6399" max="6399" width="10" style="145" customWidth="1"/>
    <col min="6400" max="6400" width="54.28515625" style="145" customWidth="1"/>
    <col min="6401" max="6401" width="5.7109375" style="145" customWidth="1"/>
    <col min="6402" max="6402" width="11.42578125" style="145" customWidth="1"/>
    <col min="6403" max="6653" width="9.140625" style="145"/>
    <col min="6654" max="6654" width="5" style="145" customWidth="1"/>
    <col min="6655" max="6655" width="10" style="145" customWidth="1"/>
    <col min="6656" max="6656" width="54.28515625" style="145" customWidth="1"/>
    <col min="6657" max="6657" width="5.7109375" style="145" customWidth="1"/>
    <col min="6658" max="6658" width="11.42578125" style="145" customWidth="1"/>
    <col min="6659" max="6909" width="9.140625" style="145"/>
    <col min="6910" max="6910" width="5" style="145" customWidth="1"/>
    <col min="6911" max="6911" width="10" style="145" customWidth="1"/>
    <col min="6912" max="6912" width="54.28515625" style="145" customWidth="1"/>
    <col min="6913" max="6913" width="5.7109375" style="145" customWidth="1"/>
    <col min="6914" max="6914" width="11.42578125" style="145" customWidth="1"/>
    <col min="6915" max="7165" width="9.140625" style="145"/>
    <col min="7166" max="7166" width="5" style="145" customWidth="1"/>
    <col min="7167" max="7167" width="10" style="145" customWidth="1"/>
    <col min="7168" max="7168" width="54.28515625" style="145" customWidth="1"/>
    <col min="7169" max="7169" width="5.7109375" style="145" customWidth="1"/>
    <col min="7170" max="7170" width="11.42578125" style="145" customWidth="1"/>
    <col min="7171" max="7421" width="9.140625" style="145"/>
    <col min="7422" max="7422" width="5" style="145" customWidth="1"/>
    <col min="7423" max="7423" width="10" style="145" customWidth="1"/>
    <col min="7424" max="7424" width="54.28515625" style="145" customWidth="1"/>
    <col min="7425" max="7425" width="5.7109375" style="145" customWidth="1"/>
    <col min="7426" max="7426" width="11.42578125" style="145" customWidth="1"/>
    <col min="7427" max="7677" width="9.140625" style="145"/>
    <col min="7678" max="7678" width="5" style="145" customWidth="1"/>
    <col min="7679" max="7679" width="10" style="145" customWidth="1"/>
    <col min="7680" max="7680" width="54.28515625" style="145" customWidth="1"/>
    <col min="7681" max="7681" width="5.7109375" style="145" customWidth="1"/>
    <col min="7682" max="7682" width="11.42578125" style="145" customWidth="1"/>
    <col min="7683" max="7933" width="9.140625" style="145"/>
    <col min="7934" max="7934" width="5" style="145" customWidth="1"/>
    <col min="7935" max="7935" width="10" style="145" customWidth="1"/>
    <col min="7936" max="7936" width="54.28515625" style="145" customWidth="1"/>
    <col min="7937" max="7937" width="5.7109375" style="145" customWidth="1"/>
    <col min="7938" max="7938" width="11.42578125" style="145" customWidth="1"/>
    <col min="7939" max="8189" width="9.140625" style="145"/>
    <col min="8190" max="8190" width="5" style="145" customWidth="1"/>
    <col min="8191" max="8191" width="10" style="145" customWidth="1"/>
    <col min="8192" max="8192" width="54.28515625" style="145" customWidth="1"/>
    <col min="8193" max="8193" width="5.7109375" style="145" customWidth="1"/>
    <col min="8194" max="8194" width="11.42578125" style="145" customWidth="1"/>
    <col min="8195" max="8445" width="9.140625" style="145"/>
    <col min="8446" max="8446" width="5" style="145" customWidth="1"/>
    <col min="8447" max="8447" width="10" style="145" customWidth="1"/>
    <col min="8448" max="8448" width="54.28515625" style="145" customWidth="1"/>
    <col min="8449" max="8449" width="5.7109375" style="145" customWidth="1"/>
    <col min="8450" max="8450" width="11.42578125" style="145" customWidth="1"/>
    <col min="8451" max="8701" width="9.140625" style="145"/>
    <col min="8702" max="8702" width="5" style="145" customWidth="1"/>
    <col min="8703" max="8703" width="10" style="145" customWidth="1"/>
    <col min="8704" max="8704" width="54.28515625" style="145" customWidth="1"/>
    <col min="8705" max="8705" width="5.7109375" style="145" customWidth="1"/>
    <col min="8706" max="8706" width="11.42578125" style="145" customWidth="1"/>
    <col min="8707" max="8957" width="9.140625" style="145"/>
    <col min="8958" max="8958" width="5" style="145" customWidth="1"/>
    <col min="8959" max="8959" width="10" style="145" customWidth="1"/>
    <col min="8960" max="8960" width="54.28515625" style="145" customWidth="1"/>
    <col min="8961" max="8961" width="5.7109375" style="145" customWidth="1"/>
    <col min="8962" max="8962" width="11.42578125" style="145" customWidth="1"/>
    <col min="8963" max="9213" width="9.140625" style="145"/>
    <col min="9214" max="9214" width="5" style="145" customWidth="1"/>
    <col min="9215" max="9215" width="10" style="145" customWidth="1"/>
    <col min="9216" max="9216" width="54.28515625" style="145" customWidth="1"/>
    <col min="9217" max="9217" width="5.7109375" style="145" customWidth="1"/>
    <col min="9218" max="9218" width="11.42578125" style="145" customWidth="1"/>
    <col min="9219" max="9469" width="9.140625" style="145"/>
    <col min="9470" max="9470" width="5" style="145" customWidth="1"/>
    <col min="9471" max="9471" width="10" style="145" customWidth="1"/>
    <col min="9472" max="9472" width="54.28515625" style="145" customWidth="1"/>
    <col min="9473" max="9473" width="5.7109375" style="145" customWidth="1"/>
    <col min="9474" max="9474" width="11.42578125" style="145" customWidth="1"/>
    <col min="9475" max="9725" width="9.140625" style="145"/>
    <col min="9726" max="9726" width="5" style="145" customWidth="1"/>
    <col min="9727" max="9727" width="10" style="145" customWidth="1"/>
    <col min="9728" max="9728" width="54.28515625" style="145" customWidth="1"/>
    <col min="9729" max="9729" width="5.7109375" style="145" customWidth="1"/>
    <col min="9730" max="9730" width="11.42578125" style="145" customWidth="1"/>
    <col min="9731" max="9981" width="9.140625" style="145"/>
    <col min="9982" max="9982" width="5" style="145" customWidth="1"/>
    <col min="9983" max="9983" width="10" style="145" customWidth="1"/>
    <col min="9984" max="9984" width="54.28515625" style="145" customWidth="1"/>
    <col min="9985" max="9985" width="5.7109375" style="145" customWidth="1"/>
    <col min="9986" max="9986" width="11.42578125" style="145" customWidth="1"/>
    <col min="9987" max="10237" width="9.140625" style="145"/>
    <col min="10238" max="10238" width="5" style="145" customWidth="1"/>
    <col min="10239" max="10239" width="10" style="145" customWidth="1"/>
    <col min="10240" max="10240" width="54.28515625" style="145" customWidth="1"/>
    <col min="10241" max="10241" width="5.7109375" style="145" customWidth="1"/>
    <col min="10242" max="10242" width="11.42578125" style="145" customWidth="1"/>
    <col min="10243" max="10493" width="9.140625" style="145"/>
    <col min="10494" max="10494" width="5" style="145" customWidth="1"/>
    <col min="10495" max="10495" width="10" style="145" customWidth="1"/>
    <col min="10496" max="10496" width="54.28515625" style="145" customWidth="1"/>
    <col min="10497" max="10497" width="5.7109375" style="145" customWidth="1"/>
    <col min="10498" max="10498" width="11.42578125" style="145" customWidth="1"/>
    <col min="10499" max="10749" width="9.140625" style="145"/>
    <col min="10750" max="10750" width="5" style="145" customWidth="1"/>
    <col min="10751" max="10751" width="10" style="145" customWidth="1"/>
    <col min="10752" max="10752" width="54.28515625" style="145" customWidth="1"/>
    <col min="10753" max="10753" width="5.7109375" style="145" customWidth="1"/>
    <col min="10754" max="10754" width="11.42578125" style="145" customWidth="1"/>
    <col min="10755" max="11005" width="9.140625" style="145"/>
    <col min="11006" max="11006" width="5" style="145" customWidth="1"/>
    <col min="11007" max="11007" width="10" style="145" customWidth="1"/>
    <col min="11008" max="11008" width="54.28515625" style="145" customWidth="1"/>
    <col min="11009" max="11009" width="5.7109375" style="145" customWidth="1"/>
    <col min="11010" max="11010" width="11.42578125" style="145" customWidth="1"/>
    <col min="11011" max="11261" width="9.140625" style="145"/>
    <col min="11262" max="11262" width="5" style="145" customWidth="1"/>
    <col min="11263" max="11263" width="10" style="145" customWidth="1"/>
    <col min="11264" max="11264" width="54.28515625" style="145" customWidth="1"/>
    <col min="11265" max="11265" width="5.7109375" style="145" customWidth="1"/>
    <col min="11266" max="11266" width="11.42578125" style="145" customWidth="1"/>
    <col min="11267" max="11517" width="9.140625" style="145"/>
    <col min="11518" max="11518" width="5" style="145" customWidth="1"/>
    <col min="11519" max="11519" width="10" style="145" customWidth="1"/>
    <col min="11520" max="11520" width="54.28515625" style="145" customWidth="1"/>
    <col min="11521" max="11521" width="5.7109375" style="145" customWidth="1"/>
    <col min="11522" max="11522" width="11.42578125" style="145" customWidth="1"/>
    <col min="11523" max="11773" width="9.140625" style="145"/>
    <col min="11774" max="11774" width="5" style="145" customWidth="1"/>
    <col min="11775" max="11775" width="10" style="145" customWidth="1"/>
    <col min="11776" max="11776" width="54.28515625" style="145" customWidth="1"/>
    <col min="11777" max="11777" width="5.7109375" style="145" customWidth="1"/>
    <col min="11778" max="11778" width="11.42578125" style="145" customWidth="1"/>
    <col min="11779" max="12029" width="9.140625" style="145"/>
    <col min="12030" max="12030" width="5" style="145" customWidth="1"/>
    <col min="12031" max="12031" width="10" style="145" customWidth="1"/>
    <col min="12032" max="12032" width="54.28515625" style="145" customWidth="1"/>
    <col min="12033" max="12033" width="5.7109375" style="145" customWidth="1"/>
    <col min="12034" max="12034" width="11.42578125" style="145" customWidth="1"/>
    <col min="12035" max="12285" width="9.140625" style="145"/>
    <col min="12286" max="12286" width="5" style="145" customWidth="1"/>
    <col min="12287" max="12287" width="10" style="145" customWidth="1"/>
    <col min="12288" max="12288" width="54.28515625" style="145" customWidth="1"/>
    <col min="12289" max="12289" width="5.7109375" style="145" customWidth="1"/>
    <col min="12290" max="12290" width="11.42578125" style="145" customWidth="1"/>
    <col min="12291" max="12541" width="9.140625" style="145"/>
    <col min="12542" max="12542" width="5" style="145" customWidth="1"/>
    <col min="12543" max="12543" width="10" style="145" customWidth="1"/>
    <col min="12544" max="12544" width="54.28515625" style="145" customWidth="1"/>
    <col min="12545" max="12545" width="5.7109375" style="145" customWidth="1"/>
    <col min="12546" max="12546" width="11.42578125" style="145" customWidth="1"/>
    <col min="12547" max="12797" width="9.140625" style="145"/>
    <col min="12798" max="12798" width="5" style="145" customWidth="1"/>
    <col min="12799" max="12799" width="10" style="145" customWidth="1"/>
    <col min="12800" max="12800" width="54.28515625" style="145" customWidth="1"/>
    <col min="12801" max="12801" width="5.7109375" style="145" customWidth="1"/>
    <col min="12802" max="12802" width="11.42578125" style="145" customWidth="1"/>
    <col min="12803" max="13053" width="9.140625" style="145"/>
    <col min="13054" max="13054" width="5" style="145" customWidth="1"/>
    <col min="13055" max="13055" width="10" style="145" customWidth="1"/>
    <col min="13056" max="13056" width="54.28515625" style="145" customWidth="1"/>
    <col min="13057" max="13057" width="5.7109375" style="145" customWidth="1"/>
    <col min="13058" max="13058" width="11.42578125" style="145" customWidth="1"/>
    <col min="13059" max="13309" width="9.140625" style="145"/>
    <col min="13310" max="13310" width="5" style="145" customWidth="1"/>
    <col min="13311" max="13311" width="10" style="145" customWidth="1"/>
    <col min="13312" max="13312" width="54.28515625" style="145" customWidth="1"/>
    <col min="13313" max="13313" width="5.7109375" style="145" customWidth="1"/>
    <col min="13314" max="13314" width="11.42578125" style="145" customWidth="1"/>
    <col min="13315" max="13565" width="9.140625" style="145"/>
    <col min="13566" max="13566" width="5" style="145" customWidth="1"/>
    <col min="13567" max="13567" width="10" style="145" customWidth="1"/>
    <col min="13568" max="13568" width="54.28515625" style="145" customWidth="1"/>
    <col min="13569" max="13569" width="5.7109375" style="145" customWidth="1"/>
    <col min="13570" max="13570" width="11.42578125" style="145" customWidth="1"/>
    <col min="13571" max="13821" width="9.140625" style="145"/>
    <col min="13822" max="13822" width="5" style="145" customWidth="1"/>
    <col min="13823" max="13823" width="10" style="145" customWidth="1"/>
    <col min="13824" max="13824" width="54.28515625" style="145" customWidth="1"/>
    <col min="13825" max="13825" width="5.7109375" style="145" customWidth="1"/>
    <col min="13826" max="13826" width="11.42578125" style="145" customWidth="1"/>
    <col min="13827" max="14077" width="9.140625" style="145"/>
    <col min="14078" max="14078" width="5" style="145" customWidth="1"/>
    <col min="14079" max="14079" width="10" style="145" customWidth="1"/>
    <col min="14080" max="14080" width="54.28515625" style="145" customWidth="1"/>
    <col min="14081" max="14081" width="5.7109375" style="145" customWidth="1"/>
    <col min="14082" max="14082" width="11.42578125" style="145" customWidth="1"/>
    <col min="14083" max="14333" width="9.140625" style="145"/>
    <col min="14334" max="14334" width="5" style="145" customWidth="1"/>
    <col min="14335" max="14335" width="10" style="145" customWidth="1"/>
    <col min="14336" max="14336" width="54.28515625" style="145" customWidth="1"/>
    <col min="14337" max="14337" width="5.7109375" style="145" customWidth="1"/>
    <col min="14338" max="14338" width="11.42578125" style="145" customWidth="1"/>
    <col min="14339" max="14589" width="9.140625" style="145"/>
    <col min="14590" max="14590" width="5" style="145" customWidth="1"/>
    <col min="14591" max="14591" width="10" style="145" customWidth="1"/>
    <col min="14592" max="14592" width="54.28515625" style="145" customWidth="1"/>
    <col min="14593" max="14593" width="5.7109375" style="145" customWidth="1"/>
    <col min="14594" max="14594" width="11.42578125" style="145" customWidth="1"/>
    <col min="14595" max="14845" width="9.140625" style="145"/>
    <col min="14846" max="14846" width="5" style="145" customWidth="1"/>
    <col min="14847" max="14847" width="10" style="145" customWidth="1"/>
    <col min="14848" max="14848" width="54.28515625" style="145" customWidth="1"/>
    <col min="14849" max="14849" width="5.7109375" style="145" customWidth="1"/>
    <col min="14850" max="14850" width="11.42578125" style="145" customWidth="1"/>
    <col min="14851" max="15101" width="9.140625" style="145"/>
    <col min="15102" max="15102" width="5" style="145" customWidth="1"/>
    <col min="15103" max="15103" width="10" style="145" customWidth="1"/>
    <col min="15104" max="15104" width="54.28515625" style="145" customWidth="1"/>
    <col min="15105" max="15105" width="5.7109375" style="145" customWidth="1"/>
    <col min="15106" max="15106" width="11.42578125" style="145" customWidth="1"/>
    <col min="15107" max="15357" width="9.140625" style="145"/>
    <col min="15358" max="15358" width="5" style="145" customWidth="1"/>
    <col min="15359" max="15359" width="10" style="145" customWidth="1"/>
    <col min="15360" max="15360" width="54.28515625" style="145" customWidth="1"/>
    <col min="15361" max="15361" width="5.7109375" style="145" customWidth="1"/>
    <col min="15362" max="15362" width="11.42578125" style="145" customWidth="1"/>
    <col min="15363" max="15613" width="9.140625" style="145"/>
    <col min="15614" max="15614" width="5" style="145" customWidth="1"/>
    <col min="15615" max="15615" width="10" style="145" customWidth="1"/>
    <col min="15616" max="15616" width="54.28515625" style="145" customWidth="1"/>
    <col min="15617" max="15617" width="5.7109375" style="145" customWidth="1"/>
    <col min="15618" max="15618" width="11.42578125" style="145" customWidth="1"/>
    <col min="15619" max="15869" width="9.140625" style="145"/>
    <col min="15870" max="15870" width="5" style="145" customWidth="1"/>
    <col min="15871" max="15871" width="10" style="145" customWidth="1"/>
    <col min="15872" max="15872" width="54.28515625" style="145" customWidth="1"/>
    <col min="15873" max="15873" width="5.7109375" style="145" customWidth="1"/>
    <col min="15874" max="15874" width="11.42578125" style="145" customWidth="1"/>
    <col min="15875" max="16125" width="9.140625" style="145"/>
    <col min="16126" max="16126" width="5" style="145" customWidth="1"/>
    <col min="16127" max="16127" width="10" style="145" customWidth="1"/>
    <col min="16128" max="16128" width="54.28515625" style="145" customWidth="1"/>
    <col min="16129" max="16129" width="5.7109375" style="145" customWidth="1"/>
    <col min="16130" max="16130" width="11.42578125" style="145" customWidth="1"/>
    <col min="16131" max="16384" width="9.140625" style="145"/>
  </cols>
  <sheetData>
    <row r="2" spans="1:18">
      <c r="A2" s="572"/>
      <c r="B2" s="572"/>
      <c r="C2" s="572"/>
      <c r="D2" s="572"/>
      <c r="E2" s="572"/>
    </row>
    <row r="3" spans="1:18" ht="23.25">
      <c r="A3" s="559" t="s">
        <v>809</v>
      </c>
      <c r="B3" s="559"/>
      <c r="C3" s="559"/>
      <c r="D3" s="559"/>
      <c r="E3" s="559"/>
      <c r="F3" s="575"/>
      <c r="G3" s="575"/>
    </row>
    <row r="4" spans="1:18" ht="28.5" customHeight="1">
      <c r="A4" s="576" t="s">
        <v>255</v>
      </c>
      <c r="B4" s="577"/>
      <c r="C4" s="577"/>
      <c r="D4" s="577"/>
      <c r="E4" s="577"/>
      <c r="F4" s="577"/>
      <c r="G4" s="577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ht="24.75" customHeight="1">
      <c r="A5" s="578" t="s">
        <v>822</v>
      </c>
      <c r="B5" s="579"/>
      <c r="C5" s="579"/>
      <c r="D5" s="579"/>
      <c r="E5" s="579"/>
      <c r="F5" s="579"/>
      <c r="G5" s="579"/>
      <c r="H5" s="150"/>
      <c r="I5" s="150"/>
      <c r="J5" s="150"/>
      <c r="K5" s="150"/>
      <c r="L5" s="150"/>
      <c r="M5" s="150"/>
      <c r="N5" s="150"/>
      <c r="O5" s="150"/>
      <c r="P5" s="150"/>
      <c r="Q5" s="151"/>
      <c r="R5" s="151"/>
    </row>
    <row r="6" spans="1:18" s="146" customFormat="1" ht="22.5">
      <c r="A6" s="178" t="s">
        <v>190</v>
      </c>
      <c r="B6" s="178" t="s">
        <v>45</v>
      </c>
      <c r="C6" s="178" t="s">
        <v>191</v>
      </c>
      <c r="D6" s="179" t="s">
        <v>4</v>
      </c>
      <c r="E6" s="161" t="s">
        <v>5</v>
      </c>
      <c r="F6" s="180" t="s">
        <v>213</v>
      </c>
      <c r="G6" s="180" t="s">
        <v>21</v>
      </c>
    </row>
    <row r="7" spans="1:18" s="146" customFormat="1">
      <c r="A7" s="181" t="s">
        <v>192</v>
      </c>
      <c r="B7" s="181" t="s">
        <v>193</v>
      </c>
      <c r="C7" s="181" t="s">
        <v>14</v>
      </c>
      <c r="D7" s="182" t="s">
        <v>194</v>
      </c>
      <c r="E7" s="183" t="s">
        <v>195</v>
      </c>
      <c r="F7" s="184">
        <v>6</v>
      </c>
      <c r="G7" s="184">
        <v>7</v>
      </c>
    </row>
    <row r="8" spans="1:18" s="146" customFormat="1" ht="15">
      <c r="A8" s="573" t="s">
        <v>226</v>
      </c>
      <c r="B8" s="574"/>
      <c r="C8" s="574"/>
      <c r="D8" s="574"/>
      <c r="E8" s="574"/>
      <c r="F8" s="574"/>
      <c r="G8" s="185">
        <f>SUM(G9:G17)</f>
        <v>0</v>
      </c>
    </row>
    <row r="9" spans="1:18" ht="22.5">
      <c r="A9" s="161" t="s">
        <v>33</v>
      </c>
      <c r="B9" s="161" t="s">
        <v>196</v>
      </c>
      <c r="C9" s="168" t="s">
        <v>197</v>
      </c>
      <c r="D9" s="161" t="s">
        <v>81</v>
      </c>
      <c r="E9" s="165">
        <v>0.22</v>
      </c>
      <c r="F9" s="166">
        <v>0</v>
      </c>
      <c r="G9" s="166">
        <f>ROUND(E9*F9,2)</f>
        <v>0</v>
      </c>
    </row>
    <row r="10" spans="1:18" ht="22.5">
      <c r="A10" s="161" t="s">
        <v>34</v>
      </c>
      <c r="B10" s="161" t="s">
        <v>391</v>
      </c>
      <c r="C10" s="168" t="s">
        <v>392</v>
      </c>
      <c r="D10" s="161" t="s">
        <v>198</v>
      </c>
      <c r="E10" s="165">
        <v>141.19</v>
      </c>
      <c r="F10" s="166">
        <v>0</v>
      </c>
      <c r="G10" s="166">
        <f>ROUND(E10*F10,2)</f>
        <v>0</v>
      </c>
    </row>
    <row r="11" spans="1:18" ht="25.5" customHeight="1">
      <c r="A11" s="186" t="s">
        <v>8</v>
      </c>
      <c r="B11" s="162" t="s">
        <v>63</v>
      </c>
      <c r="C11" s="163" t="s">
        <v>214</v>
      </c>
      <c r="D11" s="164" t="s">
        <v>198</v>
      </c>
      <c r="E11" s="169">
        <v>309.38</v>
      </c>
      <c r="F11" s="170">
        <v>0</v>
      </c>
      <c r="G11" s="170">
        <f>ROUND(E11*F11,2)</f>
        <v>0</v>
      </c>
    </row>
    <row r="12" spans="1:18" ht="22.5">
      <c r="A12" s="161" t="s">
        <v>28</v>
      </c>
      <c r="B12" s="171" t="s">
        <v>199</v>
      </c>
      <c r="C12" s="172" t="s">
        <v>393</v>
      </c>
      <c r="D12" s="167" t="s">
        <v>200</v>
      </c>
      <c r="E12" s="173">
        <v>822.7</v>
      </c>
      <c r="F12" s="166">
        <v>0</v>
      </c>
      <c r="G12" s="166">
        <f t="shared" ref="G12:G24" si="0">ROUND(E12*F12,2)</f>
        <v>0</v>
      </c>
    </row>
    <row r="13" spans="1:18" ht="22.5">
      <c r="A13" s="161" t="s">
        <v>29</v>
      </c>
      <c r="B13" s="171" t="s">
        <v>201</v>
      </c>
      <c r="C13" s="172" t="s">
        <v>202</v>
      </c>
      <c r="D13" s="167" t="s">
        <v>198</v>
      </c>
      <c r="E13" s="174">
        <v>38.78</v>
      </c>
      <c r="F13" s="166">
        <v>0</v>
      </c>
      <c r="G13" s="166">
        <f t="shared" si="0"/>
        <v>0</v>
      </c>
    </row>
    <row r="14" spans="1:18" ht="22.5">
      <c r="A14" s="161" t="s">
        <v>30</v>
      </c>
      <c r="B14" s="171" t="s">
        <v>203</v>
      </c>
      <c r="C14" s="172" t="s">
        <v>204</v>
      </c>
      <c r="D14" s="167" t="s">
        <v>198</v>
      </c>
      <c r="E14" s="174">
        <v>120.18</v>
      </c>
      <c r="F14" s="166">
        <v>0</v>
      </c>
      <c r="G14" s="166">
        <f t="shared" si="0"/>
        <v>0</v>
      </c>
    </row>
    <row r="15" spans="1:18" ht="33.75">
      <c r="A15" s="161" t="s">
        <v>31</v>
      </c>
      <c r="B15" s="171" t="s">
        <v>63</v>
      </c>
      <c r="C15" s="172" t="s">
        <v>394</v>
      </c>
      <c r="D15" s="167" t="s">
        <v>238</v>
      </c>
      <c r="E15" s="174">
        <v>100</v>
      </c>
      <c r="F15" s="166">
        <v>0</v>
      </c>
      <c r="G15" s="166">
        <f t="shared" si="0"/>
        <v>0</v>
      </c>
    </row>
    <row r="16" spans="1:18" ht="22.5">
      <c r="A16" s="161" t="s">
        <v>35</v>
      </c>
      <c r="B16" s="171" t="s">
        <v>395</v>
      </c>
      <c r="C16" s="172" t="s">
        <v>396</v>
      </c>
      <c r="D16" s="167" t="s">
        <v>198</v>
      </c>
      <c r="E16" s="174">
        <v>94.78</v>
      </c>
      <c r="F16" s="166">
        <v>0</v>
      </c>
      <c r="G16" s="166">
        <f t="shared" ref="G16" si="1">ROUND(E16*F16,2)</f>
        <v>0</v>
      </c>
    </row>
    <row r="17" spans="1:9" ht="26.25" customHeight="1">
      <c r="A17" s="161" t="s">
        <v>32</v>
      </c>
      <c r="B17" s="171" t="s">
        <v>63</v>
      </c>
      <c r="C17" s="172" t="s">
        <v>215</v>
      </c>
      <c r="D17" s="167" t="s">
        <v>198</v>
      </c>
      <c r="E17" s="174">
        <v>168.59</v>
      </c>
      <c r="F17" s="166">
        <v>0</v>
      </c>
      <c r="G17" s="166">
        <f t="shared" si="0"/>
        <v>0</v>
      </c>
    </row>
    <row r="18" spans="1:9" ht="26.25" customHeight="1">
      <c r="A18" s="573" t="s">
        <v>412</v>
      </c>
      <c r="B18" s="574"/>
      <c r="C18" s="574"/>
      <c r="D18" s="574"/>
      <c r="E18" s="574"/>
      <c r="F18" s="574"/>
      <c r="G18" s="187">
        <f>SUM(G19:G29)</f>
        <v>0</v>
      </c>
    </row>
    <row r="19" spans="1:9" ht="22.5">
      <c r="A19" s="161" t="s">
        <v>36</v>
      </c>
      <c r="B19" s="171" t="s">
        <v>417</v>
      </c>
      <c r="C19" s="172" t="s">
        <v>418</v>
      </c>
      <c r="D19" s="167" t="s">
        <v>200</v>
      </c>
      <c r="E19" s="174">
        <v>139.75</v>
      </c>
      <c r="F19" s="166">
        <v>0</v>
      </c>
      <c r="G19" s="166">
        <f t="shared" si="0"/>
        <v>0</v>
      </c>
    </row>
    <row r="20" spans="1:9" ht="22.5">
      <c r="A20" s="161" t="s">
        <v>37</v>
      </c>
      <c r="B20" s="171" t="s">
        <v>419</v>
      </c>
      <c r="C20" s="172" t="s">
        <v>420</v>
      </c>
      <c r="D20" s="167" t="s">
        <v>200</v>
      </c>
      <c r="E20" s="174">
        <v>139.75</v>
      </c>
      <c r="F20" s="166">
        <v>0</v>
      </c>
      <c r="G20" s="166">
        <f t="shared" ref="G20" si="2">ROUND(E20*F20,2)</f>
        <v>0</v>
      </c>
    </row>
    <row r="21" spans="1:9" ht="22.5">
      <c r="A21" s="161" t="s">
        <v>42</v>
      </c>
      <c r="B21" s="171" t="s">
        <v>88</v>
      </c>
      <c r="C21" s="172" t="s">
        <v>205</v>
      </c>
      <c r="D21" s="167" t="s">
        <v>200</v>
      </c>
      <c r="E21" s="174">
        <v>139.75</v>
      </c>
      <c r="F21" s="166">
        <v>0</v>
      </c>
      <c r="G21" s="166">
        <f t="shared" si="0"/>
        <v>0</v>
      </c>
    </row>
    <row r="22" spans="1:9" ht="22.5">
      <c r="A22" s="161" t="s">
        <v>43</v>
      </c>
      <c r="B22" s="171" t="s">
        <v>89</v>
      </c>
      <c r="C22" s="172" t="s">
        <v>416</v>
      </c>
      <c r="D22" s="167" t="s">
        <v>200</v>
      </c>
      <c r="E22" s="174">
        <v>139.5</v>
      </c>
      <c r="F22" s="166">
        <v>0</v>
      </c>
      <c r="G22" s="166">
        <f t="shared" si="0"/>
        <v>0</v>
      </c>
    </row>
    <row r="23" spans="1:9" ht="22.5">
      <c r="A23" s="161" t="s">
        <v>38</v>
      </c>
      <c r="B23" s="171" t="s">
        <v>415</v>
      </c>
      <c r="C23" s="172" t="s">
        <v>216</v>
      </c>
      <c r="D23" s="167" t="s">
        <v>198</v>
      </c>
      <c r="E23" s="174">
        <v>48.91</v>
      </c>
      <c r="F23" s="166">
        <v>0</v>
      </c>
      <c r="G23" s="166">
        <f t="shared" si="0"/>
        <v>0</v>
      </c>
    </row>
    <row r="24" spans="1:9" ht="22.5">
      <c r="A24" s="161" t="s">
        <v>39</v>
      </c>
      <c r="B24" s="171" t="s">
        <v>414</v>
      </c>
      <c r="C24" s="172" t="s">
        <v>739</v>
      </c>
      <c r="D24" s="167" t="s">
        <v>200</v>
      </c>
      <c r="E24" s="174">
        <v>139.75</v>
      </c>
      <c r="F24" s="166">
        <v>0</v>
      </c>
      <c r="G24" s="166">
        <f t="shared" si="0"/>
        <v>0</v>
      </c>
    </row>
    <row r="25" spans="1:9" ht="22.5">
      <c r="A25" s="161" t="s">
        <v>44</v>
      </c>
      <c r="B25" s="171" t="s">
        <v>90</v>
      </c>
      <c r="C25" s="172" t="s">
        <v>206</v>
      </c>
      <c r="D25" s="167" t="s">
        <v>200</v>
      </c>
      <c r="E25" s="174">
        <v>139.75</v>
      </c>
      <c r="F25" s="166">
        <v>0</v>
      </c>
      <c r="G25" s="166">
        <f t="shared" ref="G25:G43" si="3">ROUND(E25*F25,2)</f>
        <v>0</v>
      </c>
    </row>
    <row r="26" spans="1:9" ht="22.5">
      <c r="A26" s="161" t="s">
        <v>64</v>
      </c>
      <c r="B26" s="171" t="s">
        <v>207</v>
      </c>
      <c r="C26" s="172" t="s">
        <v>413</v>
      </c>
      <c r="D26" s="167" t="s">
        <v>200</v>
      </c>
      <c r="E26" s="174">
        <v>139.75</v>
      </c>
      <c r="F26" s="166">
        <v>0</v>
      </c>
      <c r="G26" s="166">
        <f t="shared" si="3"/>
        <v>0</v>
      </c>
    </row>
    <row r="27" spans="1:9" ht="22.5">
      <c r="A27" s="161" t="s">
        <v>66</v>
      </c>
      <c r="B27" s="171" t="s">
        <v>91</v>
      </c>
      <c r="C27" s="172" t="s">
        <v>92</v>
      </c>
      <c r="D27" s="167" t="s">
        <v>200</v>
      </c>
      <c r="E27" s="174">
        <v>139.75</v>
      </c>
      <c r="F27" s="166">
        <v>0</v>
      </c>
      <c r="G27" s="166">
        <f t="shared" si="3"/>
        <v>0</v>
      </c>
    </row>
    <row r="28" spans="1:9" ht="22.5">
      <c r="A28" s="161" t="s">
        <v>67</v>
      </c>
      <c r="B28" s="171" t="s">
        <v>93</v>
      </c>
      <c r="C28" s="172" t="s">
        <v>208</v>
      </c>
      <c r="D28" s="167" t="s">
        <v>200</v>
      </c>
      <c r="E28" s="174">
        <v>139.75</v>
      </c>
      <c r="F28" s="166">
        <v>0</v>
      </c>
      <c r="G28" s="166">
        <f t="shared" si="3"/>
        <v>0</v>
      </c>
    </row>
    <row r="29" spans="1:9" ht="33.75">
      <c r="A29" s="161" t="s">
        <v>68</v>
      </c>
      <c r="B29" s="171" t="s">
        <v>94</v>
      </c>
      <c r="C29" s="172" t="s">
        <v>217</v>
      </c>
      <c r="D29" s="167" t="s">
        <v>200</v>
      </c>
      <c r="E29" s="174">
        <v>139.75</v>
      </c>
      <c r="F29" s="177">
        <v>0</v>
      </c>
      <c r="G29" s="177">
        <f t="shared" si="3"/>
        <v>0</v>
      </c>
    </row>
    <row r="30" spans="1:9" s="146" customFormat="1" ht="15">
      <c r="A30" s="573" t="s">
        <v>227</v>
      </c>
      <c r="B30" s="574"/>
      <c r="C30" s="574"/>
      <c r="D30" s="574"/>
      <c r="E30" s="574"/>
      <c r="F30" s="574"/>
      <c r="G30" s="187">
        <f>SUM(G31:G43)</f>
        <v>0</v>
      </c>
    </row>
    <row r="31" spans="1:9" s="146" customFormat="1" ht="22.5">
      <c r="A31" s="161" t="s">
        <v>69</v>
      </c>
      <c r="B31" s="176" t="s">
        <v>397</v>
      </c>
      <c r="C31" s="176" t="s">
        <v>398</v>
      </c>
      <c r="D31" s="488" t="s">
        <v>79</v>
      </c>
      <c r="E31" s="176">
        <v>24</v>
      </c>
      <c r="F31" s="176">
        <v>0</v>
      </c>
      <c r="G31" s="166">
        <f t="shared" si="3"/>
        <v>0</v>
      </c>
      <c r="H31" s="175"/>
      <c r="I31" s="175"/>
    </row>
    <row r="32" spans="1:9" ht="22.5">
      <c r="A32" s="161" t="s">
        <v>70</v>
      </c>
      <c r="B32" s="171" t="s">
        <v>210</v>
      </c>
      <c r="C32" s="172" t="s">
        <v>211</v>
      </c>
      <c r="D32" s="167" t="s">
        <v>140</v>
      </c>
      <c r="E32" s="174">
        <v>1</v>
      </c>
      <c r="F32" s="166">
        <v>0</v>
      </c>
      <c r="G32" s="166">
        <f t="shared" si="3"/>
        <v>0</v>
      </c>
    </row>
    <row r="33" spans="1:9" ht="33.75">
      <c r="A33" s="161" t="s">
        <v>71</v>
      </c>
      <c r="B33" s="171" t="s">
        <v>74</v>
      </c>
      <c r="C33" s="172" t="s">
        <v>399</v>
      </c>
      <c r="D33" s="167" t="s">
        <v>209</v>
      </c>
      <c r="E33" s="174">
        <v>-2</v>
      </c>
      <c r="F33" s="166">
        <v>0</v>
      </c>
      <c r="G33" s="166">
        <f t="shared" si="3"/>
        <v>0</v>
      </c>
    </row>
    <row r="34" spans="1:9" ht="33.75">
      <c r="A34" s="161" t="s">
        <v>72</v>
      </c>
      <c r="B34" s="171" t="s">
        <v>76</v>
      </c>
      <c r="C34" s="172" t="s">
        <v>212</v>
      </c>
      <c r="D34" s="167" t="s">
        <v>140</v>
      </c>
      <c r="E34" s="174">
        <v>25</v>
      </c>
      <c r="F34" s="166">
        <v>0</v>
      </c>
      <c r="G34" s="166">
        <f t="shared" si="3"/>
        <v>0</v>
      </c>
    </row>
    <row r="35" spans="1:9" ht="22.5">
      <c r="A35" s="188"/>
      <c r="B35" s="171" t="s">
        <v>736</v>
      </c>
      <c r="C35" s="172" t="s">
        <v>737</v>
      </c>
      <c r="D35" s="167" t="s">
        <v>18</v>
      </c>
      <c r="E35" s="174">
        <v>69</v>
      </c>
      <c r="F35" s="177">
        <v>0</v>
      </c>
      <c r="G35" s="177">
        <f t="shared" si="3"/>
        <v>0</v>
      </c>
    </row>
    <row r="36" spans="1:9" ht="22.5">
      <c r="A36" s="188" t="s">
        <v>73</v>
      </c>
      <c r="B36" s="171" t="s">
        <v>99</v>
      </c>
      <c r="C36" s="172" t="s">
        <v>400</v>
      </c>
      <c r="D36" s="167" t="s">
        <v>18</v>
      </c>
      <c r="E36" s="174">
        <v>168.5</v>
      </c>
      <c r="F36" s="177">
        <v>0</v>
      </c>
      <c r="G36" s="177">
        <f t="shared" si="3"/>
        <v>0</v>
      </c>
    </row>
    <row r="37" spans="1:9" ht="22.5">
      <c r="A37" s="161" t="s">
        <v>75</v>
      </c>
      <c r="B37" s="161" t="s">
        <v>401</v>
      </c>
      <c r="C37" s="168" t="s">
        <v>402</v>
      </c>
      <c r="D37" s="161" t="s">
        <v>18</v>
      </c>
      <c r="E37" s="165">
        <v>49</v>
      </c>
      <c r="F37" s="166">
        <v>0</v>
      </c>
      <c r="G37" s="166">
        <f t="shared" ref="G37:G38" si="4">ROUND(E37*F37,2)</f>
        <v>0</v>
      </c>
    </row>
    <row r="38" spans="1:9" ht="22.5">
      <c r="A38" s="161" t="s">
        <v>218</v>
      </c>
      <c r="B38" s="161" t="s">
        <v>403</v>
      </c>
      <c r="C38" s="168" t="s">
        <v>738</v>
      </c>
      <c r="D38" s="161" t="s">
        <v>140</v>
      </c>
      <c r="E38" s="165">
        <v>4</v>
      </c>
      <c r="F38" s="166">
        <v>0</v>
      </c>
      <c r="G38" s="166">
        <f t="shared" si="4"/>
        <v>0</v>
      </c>
    </row>
    <row r="39" spans="1:9" ht="22.5">
      <c r="A39" s="161" t="s">
        <v>219</v>
      </c>
      <c r="B39" s="161" t="s">
        <v>404</v>
      </c>
      <c r="C39" s="168" t="s">
        <v>405</v>
      </c>
      <c r="D39" s="161" t="s">
        <v>140</v>
      </c>
      <c r="E39" s="165">
        <v>8</v>
      </c>
      <c r="F39" s="166">
        <v>0</v>
      </c>
      <c r="G39" s="166">
        <f t="shared" ref="G39" si="5">ROUND(E39*F39,2)</f>
        <v>0</v>
      </c>
    </row>
    <row r="40" spans="1:9" ht="22.5">
      <c r="A40" s="161" t="s">
        <v>220</v>
      </c>
      <c r="B40" s="161" t="s">
        <v>406</v>
      </c>
      <c r="C40" s="168" t="s">
        <v>408</v>
      </c>
      <c r="D40" s="161" t="s">
        <v>140</v>
      </c>
      <c r="E40" s="165">
        <v>6</v>
      </c>
      <c r="F40" s="166">
        <v>0</v>
      </c>
      <c r="G40" s="166">
        <f t="shared" ref="G40:G41" si="6">ROUND(E40*F40,2)</f>
        <v>0</v>
      </c>
    </row>
    <row r="41" spans="1:9" ht="22.5">
      <c r="A41" s="161" t="s">
        <v>221</v>
      </c>
      <c r="B41" s="161" t="s">
        <v>407</v>
      </c>
      <c r="C41" s="168" t="s">
        <v>409</v>
      </c>
      <c r="D41" s="161" t="s">
        <v>140</v>
      </c>
      <c r="E41" s="165">
        <v>6</v>
      </c>
      <c r="F41" s="166">
        <v>0</v>
      </c>
      <c r="G41" s="166">
        <f t="shared" si="6"/>
        <v>0</v>
      </c>
    </row>
    <row r="42" spans="1:9" ht="22.5">
      <c r="A42" s="188" t="s">
        <v>222</v>
      </c>
      <c r="B42" s="171" t="s">
        <v>410</v>
      </c>
      <c r="C42" s="172" t="s">
        <v>411</v>
      </c>
      <c r="D42" s="167" t="s">
        <v>18</v>
      </c>
      <c r="E42" s="174">
        <v>49</v>
      </c>
      <c r="F42" s="177">
        <v>0</v>
      </c>
      <c r="G42" s="177">
        <f t="shared" ref="G42" si="7">ROUND(E42*F42,2)</f>
        <v>0</v>
      </c>
    </row>
    <row r="43" spans="1:9" ht="22.5">
      <c r="A43" s="161" t="s">
        <v>223</v>
      </c>
      <c r="B43" s="161" t="s">
        <v>239</v>
      </c>
      <c r="C43" s="168" t="s">
        <v>77</v>
      </c>
      <c r="D43" s="161" t="s">
        <v>18</v>
      </c>
      <c r="E43" s="165">
        <v>168.5</v>
      </c>
      <c r="F43" s="166">
        <v>0</v>
      </c>
      <c r="G43" s="166">
        <f t="shared" si="3"/>
        <v>0</v>
      </c>
      <c r="I43" s="148"/>
    </row>
    <row r="44" spans="1:9">
      <c r="A44" s="189"/>
      <c r="B44" s="189"/>
      <c r="C44" s="189"/>
      <c r="D44" s="189"/>
      <c r="E44" s="189"/>
      <c r="F44" s="190"/>
      <c r="G44" s="190"/>
    </row>
    <row r="45" spans="1:9">
      <c r="A45" s="189"/>
      <c r="B45" s="189"/>
      <c r="C45" s="570" t="s">
        <v>224</v>
      </c>
      <c r="D45" s="571"/>
      <c r="E45" s="571"/>
      <c r="F45" s="571"/>
      <c r="G45" s="191">
        <f>G8+G18+G30</f>
        <v>0</v>
      </c>
    </row>
    <row r="46" spans="1:9">
      <c r="A46" s="189"/>
      <c r="B46" s="189"/>
      <c r="C46" s="570" t="s">
        <v>51</v>
      </c>
      <c r="D46" s="571"/>
      <c r="E46" s="571"/>
      <c r="F46" s="571"/>
      <c r="G46" s="191">
        <f>ROUND(0.23*G45,2)</f>
        <v>0</v>
      </c>
    </row>
    <row r="47" spans="1:9">
      <c r="A47" s="189"/>
      <c r="B47" s="189"/>
      <c r="C47" s="570" t="s">
        <v>225</v>
      </c>
      <c r="D47" s="571"/>
      <c r="E47" s="571"/>
      <c r="F47" s="571"/>
      <c r="G47" s="191">
        <f>G45+G46</f>
        <v>0</v>
      </c>
    </row>
    <row r="48" spans="1:9">
      <c r="A48" s="189"/>
      <c r="B48" s="189"/>
      <c r="C48" s="189"/>
      <c r="D48" s="189"/>
      <c r="E48" s="189"/>
      <c r="F48" s="190"/>
      <c r="G48" s="190"/>
    </row>
    <row r="56" spans="3:7">
      <c r="C56" s="153" t="s">
        <v>244</v>
      </c>
      <c r="D56" s="568" t="s">
        <v>245</v>
      </c>
      <c r="E56" s="569"/>
      <c r="F56" s="569"/>
      <c r="G56" s="569"/>
    </row>
    <row r="57" spans="3:7">
      <c r="C57" s="153" t="s">
        <v>52</v>
      </c>
      <c r="D57" s="568" t="s">
        <v>53</v>
      </c>
      <c r="E57" s="569"/>
      <c r="F57" s="569"/>
      <c r="G57" s="569"/>
    </row>
  </sheetData>
  <mergeCells count="12">
    <mergeCell ref="A2:E2"/>
    <mergeCell ref="A8:F8"/>
    <mergeCell ref="A3:G3"/>
    <mergeCell ref="A4:G4"/>
    <mergeCell ref="A30:F30"/>
    <mergeCell ref="A5:G5"/>
    <mergeCell ref="A18:F18"/>
    <mergeCell ref="D56:G56"/>
    <mergeCell ref="D57:G57"/>
    <mergeCell ref="C45:F45"/>
    <mergeCell ref="C46:F46"/>
    <mergeCell ref="C47:F47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83" firstPageNumber="4294967295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106" zoomScaleNormal="106" workbookViewId="0">
      <selection activeCell="I15" sqref="I15"/>
    </sheetView>
  </sheetViews>
  <sheetFormatPr defaultRowHeight="12.75"/>
  <cols>
    <col min="1" max="1" width="4.42578125" style="2" customWidth="1"/>
    <col min="2" max="2" width="10" style="2" customWidth="1"/>
    <col min="3" max="3" width="38.140625" style="2" customWidth="1"/>
    <col min="4" max="4" width="7" style="2" customWidth="1"/>
    <col min="5" max="6" width="9.140625" style="2"/>
    <col min="7" max="7" width="9.85546875" style="2" bestFit="1" customWidth="1"/>
    <col min="8" max="16384" width="9.140625" style="2"/>
  </cols>
  <sheetData>
    <row r="1" spans="1:16" ht="12.75" customHeight="1">
      <c r="A1" s="580"/>
      <c r="B1" s="580"/>
      <c r="C1" s="580"/>
      <c r="D1" s="580"/>
      <c r="E1" s="580"/>
      <c r="F1" s="580"/>
      <c r="G1" s="580"/>
    </row>
    <row r="2" spans="1:16" ht="7.5" customHeight="1">
      <c r="A2" s="580"/>
      <c r="B2" s="580"/>
      <c r="C2" s="580"/>
      <c r="D2" s="580"/>
      <c r="E2" s="580"/>
      <c r="F2" s="580"/>
      <c r="G2" s="580"/>
    </row>
    <row r="3" spans="1:16" ht="54" customHeight="1">
      <c r="A3" s="559" t="s">
        <v>809</v>
      </c>
      <c r="B3" s="585"/>
      <c r="C3" s="585"/>
      <c r="D3" s="585"/>
      <c r="E3" s="585"/>
      <c r="F3" s="585"/>
      <c r="G3" s="585"/>
      <c r="H3" s="60"/>
      <c r="I3" s="60"/>
      <c r="J3" s="60"/>
      <c r="K3" s="60"/>
      <c r="L3" s="60"/>
    </row>
    <row r="4" spans="1:16" ht="33.75" customHeight="1">
      <c r="A4" s="586" t="s">
        <v>255</v>
      </c>
      <c r="B4" s="586"/>
      <c r="C4" s="586"/>
      <c r="D4" s="586"/>
      <c r="E4" s="586"/>
      <c r="F4" s="586"/>
      <c r="G4" s="586"/>
      <c r="H4" s="60"/>
      <c r="I4" s="60"/>
      <c r="J4" s="60"/>
      <c r="K4" s="60"/>
      <c r="L4" s="60"/>
    </row>
    <row r="5" spans="1:16" ht="18" customHeight="1">
      <c r="A5" s="581" t="s">
        <v>346</v>
      </c>
      <c r="B5" s="582"/>
      <c r="C5" s="582"/>
      <c r="D5" s="582"/>
      <c r="E5" s="582"/>
      <c r="F5" s="582"/>
      <c r="G5" s="582"/>
    </row>
    <row r="6" spans="1:16" ht="6.75" customHeight="1">
      <c r="C6" s="3"/>
    </row>
    <row r="7" spans="1:16">
      <c r="A7" s="583" t="s">
        <v>15</v>
      </c>
      <c r="B7" s="583" t="s">
        <v>45</v>
      </c>
      <c r="C7" s="584" t="s">
        <v>19</v>
      </c>
      <c r="D7" s="583" t="s">
        <v>46</v>
      </c>
      <c r="E7" s="583" t="s">
        <v>5</v>
      </c>
      <c r="F7" s="583" t="s">
        <v>47</v>
      </c>
      <c r="G7" s="583" t="s">
        <v>21</v>
      </c>
    </row>
    <row r="8" spans="1:16">
      <c r="A8" s="583"/>
      <c r="B8" s="583"/>
      <c r="C8" s="584"/>
      <c r="D8" s="583"/>
      <c r="E8" s="583"/>
      <c r="F8" s="583"/>
      <c r="G8" s="583"/>
    </row>
    <row r="9" spans="1:16">
      <c r="A9" s="583"/>
      <c r="B9" s="583"/>
      <c r="C9" s="584"/>
      <c r="D9" s="583"/>
      <c r="E9" s="583"/>
      <c r="F9" s="583"/>
      <c r="G9" s="583"/>
    </row>
    <row r="10" spans="1:16" ht="9.75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</row>
    <row r="11" spans="1:16" ht="48">
      <c r="A11" s="12" t="s">
        <v>33</v>
      </c>
      <c r="B11" s="5" t="s">
        <v>347</v>
      </c>
      <c r="C11" s="5" t="s">
        <v>348</v>
      </c>
      <c r="D11" s="4" t="s">
        <v>0</v>
      </c>
      <c r="E11" s="5">
        <v>7</v>
      </c>
      <c r="F11" s="13">
        <v>0</v>
      </c>
      <c r="G11" s="5">
        <f>ROUND(E11*F11,2)</f>
        <v>0</v>
      </c>
      <c r="H11" s="3"/>
      <c r="P11" s="6"/>
    </row>
    <row r="12" spans="1:16" ht="24">
      <c r="A12" s="12" t="s">
        <v>34</v>
      </c>
      <c r="B12" s="5" t="s">
        <v>349</v>
      </c>
      <c r="C12" s="5" t="s">
        <v>350</v>
      </c>
      <c r="D12" s="4" t="s">
        <v>18</v>
      </c>
      <c r="E12" s="5">
        <v>25</v>
      </c>
      <c r="F12" s="13">
        <v>0</v>
      </c>
      <c r="G12" s="5">
        <f t="shared" ref="G12" si="0">ROUND(E12*F12,2)</f>
        <v>0</v>
      </c>
      <c r="H12" s="3"/>
    </row>
    <row r="13" spans="1:16" ht="24">
      <c r="A13" s="12" t="s">
        <v>8</v>
      </c>
      <c r="B13" s="5" t="s">
        <v>351</v>
      </c>
      <c r="C13" s="5" t="s">
        <v>352</v>
      </c>
      <c r="D13" s="4" t="s">
        <v>0</v>
      </c>
      <c r="E13" s="5">
        <v>11</v>
      </c>
      <c r="F13" s="13">
        <v>0</v>
      </c>
      <c r="G13" s="5">
        <f t="shared" ref="G13:G15" si="1">ROUND(E13*F13,2)</f>
        <v>0</v>
      </c>
      <c r="P13" s="6"/>
    </row>
    <row r="14" spans="1:16" ht="24">
      <c r="A14" s="12" t="s">
        <v>28</v>
      </c>
      <c r="B14" s="5" t="s">
        <v>353</v>
      </c>
      <c r="C14" s="5" t="s">
        <v>354</v>
      </c>
      <c r="D14" s="4" t="s">
        <v>0</v>
      </c>
      <c r="E14" s="5">
        <v>11</v>
      </c>
      <c r="F14" s="13">
        <v>0</v>
      </c>
      <c r="G14" s="5">
        <f t="shared" ref="G14" si="2">ROUND(E14*F14,2)</f>
        <v>0</v>
      </c>
    </row>
    <row r="15" spans="1:16" ht="24">
      <c r="A15" s="12" t="s">
        <v>29</v>
      </c>
      <c r="B15" s="5" t="s">
        <v>355</v>
      </c>
      <c r="C15" s="5" t="s">
        <v>707</v>
      </c>
      <c r="D15" s="4" t="s">
        <v>0</v>
      </c>
      <c r="E15" s="5">
        <v>11</v>
      </c>
      <c r="F15" s="13">
        <v>0</v>
      </c>
      <c r="G15" s="5">
        <f t="shared" si="1"/>
        <v>0</v>
      </c>
    </row>
    <row r="16" spans="1:16" ht="6.75" customHeight="1">
      <c r="A16" s="61"/>
      <c r="B16" s="61"/>
      <c r="C16" s="61"/>
      <c r="D16" s="61"/>
      <c r="E16" s="61"/>
      <c r="F16" s="61"/>
      <c r="G16" s="61"/>
    </row>
    <row r="17" spans="1:9">
      <c r="A17" s="9"/>
      <c r="B17" s="9"/>
      <c r="C17" s="9"/>
      <c r="D17" s="590" t="s">
        <v>22</v>
      </c>
      <c r="E17" s="590"/>
      <c r="F17" s="590"/>
      <c r="G17" s="5">
        <f>SUM(G11:G15)</f>
        <v>0</v>
      </c>
      <c r="H17" s="6"/>
    </row>
    <row r="18" spans="1:9">
      <c r="A18" s="9"/>
      <c r="B18" s="9"/>
      <c r="C18" s="9"/>
      <c r="D18" s="590" t="s">
        <v>24</v>
      </c>
      <c r="E18" s="590"/>
      <c r="F18" s="590"/>
      <c r="G18" s="5">
        <f>ROUND(0.23*G17,2)</f>
        <v>0</v>
      </c>
    </row>
    <row r="19" spans="1:9">
      <c r="A19" s="9"/>
      <c r="B19" s="9"/>
      <c r="C19" s="9"/>
      <c r="D19" s="590" t="s">
        <v>23</v>
      </c>
      <c r="E19" s="590"/>
      <c r="F19" s="590"/>
      <c r="G19" s="5">
        <f>G17+G18</f>
        <v>0</v>
      </c>
    </row>
    <row r="20" spans="1:9">
      <c r="A20" s="11"/>
      <c r="B20" s="11"/>
      <c r="C20" s="10"/>
      <c r="D20" s="10"/>
      <c r="E20" s="10"/>
      <c r="F20" s="10"/>
      <c r="G20" s="11"/>
    </row>
    <row r="21" spans="1:9">
      <c r="A21" s="11"/>
      <c r="B21" s="11"/>
      <c r="C21" s="11"/>
      <c r="D21" s="589"/>
      <c r="E21" s="589"/>
      <c r="F21" s="589"/>
      <c r="G21" s="589"/>
    </row>
    <row r="22" spans="1:9">
      <c r="A22" s="11"/>
      <c r="B22" s="11"/>
      <c r="C22" s="11"/>
      <c r="D22" s="11"/>
      <c r="E22" s="11"/>
      <c r="F22" s="11"/>
      <c r="G22" s="11"/>
    </row>
    <row r="23" spans="1:9" ht="12.75" customHeight="1">
      <c r="A23" s="11"/>
      <c r="B23" s="11"/>
      <c r="C23" s="11"/>
      <c r="D23" s="588"/>
      <c r="E23" s="588"/>
      <c r="F23" s="588"/>
      <c r="G23" s="588"/>
    </row>
    <row r="24" spans="1:9">
      <c r="A24" s="11"/>
      <c r="B24" s="11"/>
      <c r="C24" s="7" t="s">
        <v>80</v>
      </c>
      <c r="D24" s="588" t="s">
        <v>54</v>
      </c>
      <c r="E24" s="588"/>
      <c r="F24" s="588"/>
      <c r="G24" s="588"/>
    </row>
    <row r="25" spans="1:9">
      <c r="A25" s="8"/>
      <c r="B25" s="8"/>
      <c r="C25" s="10" t="s">
        <v>52</v>
      </c>
      <c r="D25" s="587" t="s">
        <v>53</v>
      </c>
      <c r="E25" s="587"/>
      <c r="F25" s="587"/>
      <c r="G25" s="587"/>
      <c r="I25" s="6"/>
    </row>
    <row r="26" spans="1:9">
      <c r="A26" s="8"/>
      <c r="B26" s="8"/>
      <c r="C26" s="8"/>
      <c r="D26" s="588"/>
      <c r="E26" s="588"/>
      <c r="F26" s="588"/>
      <c r="G26" s="588"/>
    </row>
    <row r="27" spans="1:9">
      <c r="D27" s="588"/>
      <c r="E27" s="588"/>
      <c r="F27" s="588"/>
      <c r="G27" s="588"/>
    </row>
    <row r="28" spans="1:9">
      <c r="D28" s="588"/>
      <c r="E28" s="588"/>
      <c r="F28" s="588"/>
      <c r="G28" s="588"/>
    </row>
    <row r="29" spans="1:9">
      <c r="D29" s="588"/>
      <c r="E29" s="588"/>
      <c r="F29" s="588"/>
      <c r="G29" s="588"/>
    </row>
    <row r="30" spans="1:9">
      <c r="D30" s="587"/>
      <c r="E30" s="587"/>
      <c r="F30" s="587"/>
      <c r="G30" s="587"/>
    </row>
  </sheetData>
  <mergeCells count="23">
    <mergeCell ref="D21:G21"/>
    <mergeCell ref="D17:F17"/>
    <mergeCell ref="D18:F18"/>
    <mergeCell ref="D19:F19"/>
    <mergeCell ref="D29:G29"/>
    <mergeCell ref="D30:G30"/>
    <mergeCell ref="D23:G23"/>
    <mergeCell ref="D24:G24"/>
    <mergeCell ref="D25:G25"/>
    <mergeCell ref="D26:G26"/>
    <mergeCell ref="D27:G27"/>
    <mergeCell ref="D28:G28"/>
    <mergeCell ref="A1:G2"/>
    <mergeCell ref="A5:G5"/>
    <mergeCell ref="A7:A9"/>
    <mergeCell ref="B7:B9"/>
    <mergeCell ref="C7:C9"/>
    <mergeCell ref="D7:D9"/>
    <mergeCell ref="E7:E9"/>
    <mergeCell ref="F7:F9"/>
    <mergeCell ref="G7:G9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opLeftCell="A28" zoomScale="106" zoomScaleNormal="106" workbookViewId="0">
      <selection activeCell="I36" sqref="I36"/>
    </sheetView>
  </sheetViews>
  <sheetFormatPr defaultRowHeight="12.75"/>
  <cols>
    <col min="1" max="1" width="4.42578125" style="2" customWidth="1"/>
    <col min="2" max="2" width="10" style="2" customWidth="1"/>
    <col min="3" max="3" width="38.140625" style="2" customWidth="1"/>
    <col min="4" max="4" width="7" style="2" customWidth="1"/>
    <col min="5" max="6" width="9.140625" style="2"/>
    <col min="7" max="7" width="9.85546875" style="2" bestFit="1" customWidth="1"/>
    <col min="8" max="16384" width="9.140625" style="2"/>
  </cols>
  <sheetData>
    <row r="1" spans="1:11" ht="12.75" customHeight="1">
      <c r="A1" s="591" t="s">
        <v>809</v>
      </c>
      <c r="B1" s="591"/>
      <c r="C1" s="591"/>
      <c r="D1" s="591"/>
      <c r="E1" s="591"/>
      <c r="F1" s="591"/>
      <c r="G1" s="591"/>
    </row>
    <row r="2" spans="1:11" ht="7.5" customHeight="1">
      <c r="A2" s="591"/>
      <c r="B2" s="591"/>
      <c r="C2" s="591"/>
      <c r="D2" s="591"/>
      <c r="E2" s="591"/>
      <c r="F2" s="591"/>
      <c r="G2" s="591"/>
    </row>
    <row r="3" spans="1:11" ht="50.25" customHeight="1">
      <c r="A3" s="576" t="s">
        <v>823</v>
      </c>
      <c r="B3" s="577"/>
      <c r="C3" s="577"/>
      <c r="D3" s="577"/>
      <c r="E3" s="577"/>
      <c r="F3" s="577"/>
      <c r="G3" s="577"/>
      <c r="H3" s="60"/>
      <c r="I3" s="60"/>
    </row>
    <row r="4" spans="1:11" ht="18" customHeight="1">
      <c r="A4" s="592" t="s">
        <v>356</v>
      </c>
      <c r="B4" s="593"/>
      <c r="C4" s="593"/>
      <c r="D4" s="593"/>
      <c r="E4" s="593"/>
      <c r="F4" s="593"/>
      <c r="G4" s="593"/>
    </row>
    <row r="5" spans="1:11" ht="6.75" customHeight="1">
      <c r="C5" s="3"/>
    </row>
    <row r="6" spans="1:11">
      <c r="A6" s="583" t="s">
        <v>15</v>
      </c>
      <c r="B6" s="583" t="s">
        <v>45</v>
      </c>
      <c r="C6" s="584" t="s">
        <v>19</v>
      </c>
      <c r="D6" s="583" t="s">
        <v>46</v>
      </c>
      <c r="E6" s="583" t="s">
        <v>5</v>
      </c>
      <c r="F6" s="583" t="s">
        <v>47</v>
      </c>
      <c r="G6" s="583" t="s">
        <v>21</v>
      </c>
    </row>
    <row r="7" spans="1:11">
      <c r="A7" s="583"/>
      <c r="B7" s="583"/>
      <c r="C7" s="584"/>
      <c r="D7" s="583"/>
      <c r="E7" s="583"/>
      <c r="F7" s="583"/>
      <c r="G7" s="583"/>
    </row>
    <row r="8" spans="1:11">
      <c r="A8" s="583"/>
      <c r="B8" s="583"/>
      <c r="C8" s="584"/>
      <c r="D8" s="583"/>
      <c r="E8" s="583"/>
      <c r="F8" s="583"/>
      <c r="G8" s="583"/>
    </row>
    <row r="9" spans="1:11" ht="12" customHeight="1">
      <c r="A9" s="149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</row>
    <row r="10" spans="1:11" ht="30" customHeight="1">
      <c r="A10" s="12" t="s">
        <v>33</v>
      </c>
      <c r="B10" s="5" t="s">
        <v>163</v>
      </c>
      <c r="C10" s="5" t="s">
        <v>357</v>
      </c>
      <c r="D10" s="4" t="s">
        <v>95</v>
      </c>
      <c r="E10" s="5">
        <v>90</v>
      </c>
      <c r="F10" s="13">
        <v>0</v>
      </c>
      <c r="G10" s="5">
        <f>ROUND(E10*F10,2)</f>
        <v>0</v>
      </c>
      <c r="H10" s="3"/>
      <c r="K10" s="6"/>
    </row>
    <row r="11" spans="1:11" ht="24">
      <c r="A11" s="12" t="s">
        <v>34</v>
      </c>
      <c r="B11" s="5" t="s">
        <v>48</v>
      </c>
      <c r="C11" s="5" t="s">
        <v>78</v>
      </c>
      <c r="D11" s="4" t="s">
        <v>18</v>
      </c>
      <c r="E11" s="5">
        <v>600</v>
      </c>
      <c r="F11" s="13">
        <v>0</v>
      </c>
      <c r="G11" s="5">
        <f t="shared" ref="G11:G36" si="0">ROUND(E11*F11,2)</f>
        <v>0</v>
      </c>
      <c r="H11" s="3"/>
    </row>
    <row r="12" spans="1:11" ht="24">
      <c r="A12" s="12" t="s">
        <v>8</v>
      </c>
      <c r="B12" s="5" t="s">
        <v>97</v>
      </c>
      <c r="C12" s="5" t="s">
        <v>358</v>
      </c>
      <c r="D12" s="4" t="s">
        <v>18</v>
      </c>
      <c r="E12" s="5">
        <v>175</v>
      </c>
      <c r="F12" s="13">
        <v>0</v>
      </c>
      <c r="G12" s="5">
        <f t="shared" ref="G12" si="1">ROUND(E12*F12,2)</f>
        <v>0</v>
      </c>
      <c r="H12" s="3"/>
    </row>
    <row r="13" spans="1:11" ht="36">
      <c r="A13" s="12" t="s">
        <v>28</v>
      </c>
      <c r="B13" s="5" t="s">
        <v>359</v>
      </c>
      <c r="C13" s="5" t="s">
        <v>360</v>
      </c>
      <c r="D13" s="4" t="s">
        <v>18</v>
      </c>
      <c r="E13" s="5">
        <v>1315</v>
      </c>
      <c r="F13" s="13">
        <v>0</v>
      </c>
      <c r="G13" s="5">
        <f t="shared" si="0"/>
        <v>0</v>
      </c>
      <c r="K13" s="6"/>
    </row>
    <row r="14" spans="1:11" ht="24">
      <c r="A14" s="12" t="s">
        <v>29</v>
      </c>
      <c r="B14" s="5" t="s">
        <v>362</v>
      </c>
      <c r="C14" s="5" t="s">
        <v>363</v>
      </c>
      <c r="D14" s="4" t="s">
        <v>18</v>
      </c>
      <c r="E14" s="5">
        <v>175</v>
      </c>
      <c r="F14" s="13">
        <v>0</v>
      </c>
      <c r="G14" s="5">
        <f t="shared" si="0"/>
        <v>0</v>
      </c>
    </row>
    <row r="15" spans="1:11" ht="24">
      <c r="A15" s="12" t="s">
        <v>30</v>
      </c>
      <c r="B15" s="5" t="s">
        <v>361</v>
      </c>
      <c r="C15" s="5" t="s">
        <v>98</v>
      </c>
      <c r="D15" s="4" t="s">
        <v>18</v>
      </c>
      <c r="E15" s="5">
        <v>700</v>
      </c>
      <c r="F15" s="13">
        <v>0</v>
      </c>
      <c r="G15" s="5">
        <f t="shared" si="0"/>
        <v>0</v>
      </c>
    </row>
    <row r="16" spans="1:11" ht="24">
      <c r="A16" s="12" t="s">
        <v>31</v>
      </c>
      <c r="B16" s="5" t="s">
        <v>164</v>
      </c>
      <c r="C16" s="5" t="s">
        <v>364</v>
      </c>
      <c r="D16" s="4" t="s">
        <v>18</v>
      </c>
      <c r="E16" s="5">
        <v>90</v>
      </c>
      <c r="F16" s="13">
        <v>0</v>
      </c>
      <c r="G16" s="5">
        <f t="shared" si="0"/>
        <v>0</v>
      </c>
    </row>
    <row r="17" spans="1:7" ht="48">
      <c r="A17" s="825" t="s">
        <v>35</v>
      </c>
      <c r="B17" s="826" t="s">
        <v>365</v>
      </c>
      <c r="C17" s="826" t="s">
        <v>748</v>
      </c>
      <c r="D17" s="827" t="s">
        <v>0</v>
      </c>
      <c r="E17" s="826">
        <v>19</v>
      </c>
      <c r="F17" s="828">
        <v>0</v>
      </c>
      <c r="G17" s="826">
        <f t="shared" si="0"/>
        <v>0</v>
      </c>
    </row>
    <row r="18" spans="1:7" ht="24">
      <c r="A18" s="825" t="s">
        <v>32</v>
      </c>
      <c r="B18" s="826" t="s">
        <v>353</v>
      </c>
      <c r="C18" s="826" t="s">
        <v>162</v>
      </c>
      <c r="D18" s="827" t="s">
        <v>0</v>
      </c>
      <c r="E18" s="826">
        <v>8</v>
      </c>
      <c r="F18" s="828">
        <v>0</v>
      </c>
      <c r="G18" s="826">
        <f t="shared" ref="G18" si="2">ROUND(E18*F18,2)</f>
        <v>0</v>
      </c>
    </row>
    <row r="19" spans="1:7" ht="24">
      <c r="A19" s="825" t="s">
        <v>36</v>
      </c>
      <c r="B19" s="826" t="s">
        <v>366</v>
      </c>
      <c r="C19" s="826" t="s">
        <v>751</v>
      </c>
      <c r="D19" s="827" t="s">
        <v>0</v>
      </c>
      <c r="E19" s="826">
        <v>11</v>
      </c>
      <c r="F19" s="828">
        <v>0</v>
      </c>
      <c r="G19" s="826">
        <f t="shared" ref="G19" si="3">ROUND(E19*F19,2)</f>
        <v>0</v>
      </c>
    </row>
    <row r="20" spans="1:7" ht="24">
      <c r="A20" s="825" t="s">
        <v>37</v>
      </c>
      <c r="B20" s="826" t="s">
        <v>351</v>
      </c>
      <c r="C20" s="826" t="s">
        <v>744</v>
      </c>
      <c r="D20" s="827" t="s">
        <v>0</v>
      </c>
      <c r="E20" s="826">
        <v>30</v>
      </c>
      <c r="F20" s="828">
        <v>0</v>
      </c>
      <c r="G20" s="826">
        <f t="shared" ref="G20:G21" si="4">ROUND(E20*F20,2)</f>
        <v>0</v>
      </c>
    </row>
    <row r="21" spans="1:7" ht="48">
      <c r="A21" s="825" t="s">
        <v>42</v>
      </c>
      <c r="B21" s="826" t="s">
        <v>365</v>
      </c>
      <c r="C21" s="826" t="s">
        <v>749</v>
      </c>
      <c r="D21" s="827" t="s">
        <v>0</v>
      </c>
      <c r="E21" s="826">
        <v>6</v>
      </c>
      <c r="F21" s="828">
        <v>0</v>
      </c>
      <c r="G21" s="826">
        <f t="shared" si="4"/>
        <v>0</v>
      </c>
    </row>
    <row r="22" spans="1:7" ht="24">
      <c r="A22" s="825" t="s">
        <v>43</v>
      </c>
      <c r="B22" s="826" t="s">
        <v>351</v>
      </c>
      <c r="C22" s="826" t="s">
        <v>745</v>
      </c>
      <c r="D22" s="827" t="s">
        <v>0</v>
      </c>
      <c r="E22" s="826">
        <v>6</v>
      </c>
      <c r="F22" s="828">
        <v>0</v>
      </c>
      <c r="G22" s="826">
        <f t="shared" ref="G22:G24" si="5">ROUND(E22*F22,2)</f>
        <v>0</v>
      </c>
    </row>
    <row r="23" spans="1:7" ht="24">
      <c r="A23" s="825" t="s">
        <v>38</v>
      </c>
      <c r="B23" s="826" t="s">
        <v>367</v>
      </c>
      <c r="C23" s="826" t="s">
        <v>368</v>
      </c>
      <c r="D23" s="827" t="s">
        <v>161</v>
      </c>
      <c r="E23" s="826">
        <v>280</v>
      </c>
      <c r="F23" s="828">
        <v>0</v>
      </c>
      <c r="G23" s="826">
        <f t="shared" si="5"/>
        <v>0</v>
      </c>
    </row>
    <row r="24" spans="1:7" ht="24">
      <c r="A24" s="825" t="s">
        <v>39</v>
      </c>
      <c r="B24" s="826" t="s">
        <v>369</v>
      </c>
      <c r="C24" s="826" t="s">
        <v>370</v>
      </c>
      <c r="D24" s="827" t="s">
        <v>18</v>
      </c>
      <c r="E24" s="826">
        <v>45</v>
      </c>
      <c r="F24" s="828">
        <v>0</v>
      </c>
      <c r="G24" s="826">
        <f t="shared" si="5"/>
        <v>0</v>
      </c>
    </row>
    <row r="25" spans="1:7" ht="24.75" customHeight="1">
      <c r="A25" s="12" t="s">
        <v>44</v>
      </c>
      <c r="B25" s="5" t="s">
        <v>371</v>
      </c>
      <c r="C25" s="5" t="s">
        <v>372</v>
      </c>
      <c r="D25" s="4" t="s">
        <v>0</v>
      </c>
      <c r="E25" s="5">
        <v>30</v>
      </c>
      <c r="F25" s="13">
        <v>0</v>
      </c>
      <c r="G25" s="5">
        <f t="shared" si="0"/>
        <v>0</v>
      </c>
    </row>
    <row r="26" spans="1:7" ht="24">
      <c r="A26" s="12" t="s">
        <v>64</v>
      </c>
      <c r="B26" s="5" t="s">
        <v>371</v>
      </c>
      <c r="C26" s="5" t="s">
        <v>373</v>
      </c>
      <c r="D26" s="4" t="s">
        <v>0</v>
      </c>
      <c r="E26" s="5">
        <v>60</v>
      </c>
      <c r="F26" s="13">
        <v>0</v>
      </c>
      <c r="G26" s="5">
        <f t="shared" ref="G26" si="6">ROUND(E26*F26,2)</f>
        <v>0</v>
      </c>
    </row>
    <row r="27" spans="1:7" ht="24">
      <c r="A27" s="12" t="s">
        <v>66</v>
      </c>
      <c r="B27" s="5" t="s">
        <v>375</v>
      </c>
      <c r="C27" s="5" t="s">
        <v>374</v>
      </c>
      <c r="D27" s="4" t="s">
        <v>0</v>
      </c>
      <c r="E27" s="5">
        <v>30</v>
      </c>
      <c r="F27" s="13">
        <v>0</v>
      </c>
      <c r="G27" s="5">
        <f t="shared" ref="G27" si="7">ROUND(E27*F27,2)</f>
        <v>0</v>
      </c>
    </row>
    <row r="28" spans="1:7" ht="36">
      <c r="A28" s="12" t="s">
        <v>67</v>
      </c>
      <c r="B28" s="5" t="s">
        <v>376</v>
      </c>
      <c r="C28" s="5" t="s">
        <v>750</v>
      </c>
      <c r="D28" s="4" t="s">
        <v>0</v>
      </c>
      <c r="E28" s="5">
        <v>30</v>
      </c>
      <c r="F28" s="13">
        <v>0</v>
      </c>
      <c r="G28" s="5">
        <f t="shared" si="0"/>
        <v>0</v>
      </c>
    </row>
    <row r="29" spans="1:7" ht="36">
      <c r="A29" s="12" t="s">
        <v>68</v>
      </c>
      <c r="B29" s="5" t="s">
        <v>377</v>
      </c>
      <c r="C29" s="5" t="s">
        <v>746</v>
      </c>
      <c r="D29" s="4" t="s">
        <v>380</v>
      </c>
      <c r="E29" s="5">
        <v>226</v>
      </c>
      <c r="F29" s="13">
        <v>0</v>
      </c>
      <c r="G29" s="5">
        <f t="shared" si="0"/>
        <v>0</v>
      </c>
    </row>
    <row r="30" spans="1:7" ht="24">
      <c r="A30" s="12" t="s">
        <v>69</v>
      </c>
      <c r="B30" s="5" t="s">
        <v>378</v>
      </c>
      <c r="C30" s="5" t="s">
        <v>379</v>
      </c>
      <c r="D30" s="4" t="s">
        <v>18</v>
      </c>
      <c r="E30" s="5">
        <v>5</v>
      </c>
      <c r="F30" s="13">
        <v>0</v>
      </c>
      <c r="G30" s="5">
        <f t="shared" si="0"/>
        <v>0</v>
      </c>
    </row>
    <row r="31" spans="1:7" ht="24">
      <c r="A31" s="12" t="s">
        <v>70</v>
      </c>
      <c r="B31" s="5" t="s">
        <v>381</v>
      </c>
      <c r="C31" s="5" t="s">
        <v>747</v>
      </c>
      <c r="D31" s="4" t="s">
        <v>79</v>
      </c>
      <c r="E31" s="5">
        <v>1</v>
      </c>
      <c r="F31" s="13">
        <v>0</v>
      </c>
      <c r="G31" s="5">
        <f t="shared" si="0"/>
        <v>0</v>
      </c>
    </row>
    <row r="32" spans="1:7" ht="24">
      <c r="A32" s="12" t="s">
        <v>71</v>
      </c>
      <c r="B32" s="5" t="s">
        <v>382</v>
      </c>
      <c r="C32" s="5" t="s">
        <v>383</v>
      </c>
      <c r="D32" s="4" t="s">
        <v>41</v>
      </c>
      <c r="E32" s="5">
        <v>1</v>
      </c>
      <c r="F32" s="13">
        <v>0</v>
      </c>
      <c r="G32" s="5">
        <f t="shared" si="0"/>
        <v>0</v>
      </c>
    </row>
    <row r="33" spans="1:9" ht="24">
      <c r="A33" s="12" t="s">
        <v>72</v>
      </c>
      <c r="B33" s="5" t="s">
        <v>384</v>
      </c>
      <c r="C33" s="5" t="s">
        <v>385</v>
      </c>
      <c r="D33" s="4" t="s">
        <v>41</v>
      </c>
      <c r="E33" s="5">
        <v>24</v>
      </c>
      <c r="F33" s="13">
        <v>0</v>
      </c>
      <c r="G33" s="5">
        <f t="shared" ref="G33" si="8">ROUND(E33*F33,2)</f>
        <v>0</v>
      </c>
    </row>
    <row r="34" spans="1:9" ht="36">
      <c r="A34" s="12" t="s">
        <v>73</v>
      </c>
      <c r="B34" s="5" t="s">
        <v>386</v>
      </c>
      <c r="C34" s="5" t="s">
        <v>387</v>
      </c>
      <c r="D34" s="4" t="s">
        <v>41</v>
      </c>
      <c r="E34" s="5">
        <v>1</v>
      </c>
      <c r="F34" s="13">
        <v>0</v>
      </c>
      <c r="G34" s="5">
        <f t="shared" si="0"/>
        <v>0</v>
      </c>
    </row>
    <row r="35" spans="1:9" ht="36">
      <c r="A35" s="12" t="s">
        <v>75</v>
      </c>
      <c r="B35" s="5" t="s">
        <v>388</v>
      </c>
      <c r="C35" s="5" t="s">
        <v>389</v>
      </c>
      <c r="D35" s="4" t="s">
        <v>41</v>
      </c>
      <c r="E35" s="5">
        <v>27</v>
      </c>
      <c r="F35" s="13">
        <v>0</v>
      </c>
      <c r="G35" s="5">
        <f t="shared" si="0"/>
        <v>0</v>
      </c>
    </row>
    <row r="36" spans="1:9" ht="45.75" customHeight="1">
      <c r="A36" s="5" t="s">
        <v>218</v>
      </c>
      <c r="B36" s="5" t="s">
        <v>390</v>
      </c>
      <c r="C36" s="5" t="s">
        <v>136</v>
      </c>
      <c r="D36" s="4" t="s">
        <v>79</v>
      </c>
      <c r="E36" s="5">
        <v>1</v>
      </c>
      <c r="F36" s="5">
        <v>0</v>
      </c>
      <c r="G36" s="5">
        <f t="shared" si="0"/>
        <v>0</v>
      </c>
    </row>
    <row r="37" spans="1:9">
      <c r="A37" s="9"/>
      <c r="B37" s="9"/>
      <c r="C37" s="9"/>
      <c r="D37" s="594" t="s">
        <v>22</v>
      </c>
      <c r="E37" s="594"/>
      <c r="F37" s="594"/>
      <c r="G37" s="159">
        <f>SUM(G10:G36)</f>
        <v>0</v>
      </c>
      <c r="H37" s="6"/>
    </row>
    <row r="38" spans="1:9">
      <c r="A38" s="9"/>
      <c r="B38" s="9"/>
      <c r="C38" s="9"/>
      <c r="D38" s="590" t="s">
        <v>24</v>
      </c>
      <c r="E38" s="590"/>
      <c r="F38" s="590"/>
      <c r="G38" s="5">
        <f>ROUND(0.23*G37,2)</f>
        <v>0</v>
      </c>
    </row>
    <row r="39" spans="1:9">
      <c r="A39" s="9"/>
      <c r="B39" s="9"/>
      <c r="C39" s="9"/>
      <c r="D39" s="590" t="s">
        <v>23</v>
      </c>
      <c r="E39" s="590"/>
      <c r="F39" s="590"/>
      <c r="G39" s="5">
        <f>G37+G38</f>
        <v>0</v>
      </c>
    </row>
    <row r="40" spans="1:9">
      <c r="A40" s="160"/>
      <c r="B40" s="160"/>
      <c r="C40" s="9"/>
      <c r="D40" s="10"/>
      <c r="E40" s="10"/>
      <c r="F40" s="10"/>
      <c r="G40" s="160"/>
    </row>
    <row r="41" spans="1:9">
      <c r="A41" s="11"/>
      <c r="B41" s="11"/>
      <c r="C41" s="10"/>
      <c r="D41" s="589"/>
      <c r="E41" s="589"/>
      <c r="F41" s="589"/>
      <c r="G41" s="589"/>
    </row>
    <row r="42" spans="1:9">
      <c r="A42" s="11"/>
      <c r="B42" s="11"/>
      <c r="C42" s="11"/>
      <c r="D42" s="11"/>
      <c r="E42" s="11"/>
      <c r="F42" s="11"/>
      <c r="G42" s="11"/>
    </row>
    <row r="43" spans="1:9" ht="12.75" customHeight="1">
      <c r="A43" s="11"/>
      <c r="B43" s="11"/>
      <c r="C43" s="11"/>
      <c r="D43" s="588"/>
      <c r="E43" s="588"/>
      <c r="F43" s="588"/>
      <c r="G43" s="588"/>
    </row>
    <row r="44" spans="1:9">
      <c r="A44" s="11"/>
      <c r="B44" s="11"/>
      <c r="C44" s="11"/>
      <c r="D44" s="588" t="s">
        <v>54</v>
      </c>
      <c r="E44" s="588"/>
      <c r="F44" s="588"/>
      <c r="G44" s="588"/>
    </row>
    <row r="45" spans="1:9">
      <c r="A45" s="8"/>
      <c r="B45" s="8"/>
      <c r="C45" s="7" t="s">
        <v>80</v>
      </c>
      <c r="D45" s="587" t="s">
        <v>53</v>
      </c>
      <c r="E45" s="587"/>
      <c r="F45" s="587"/>
      <c r="G45" s="587"/>
      <c r="I45" s="6"/>
    </row>
    <row r="46" spans="1:9">
      <c r="A46" s="8"/>
      <c r="B46" s="8"/>
      <c r="C46" s="10" t="s">
        <v>52</v>
      </c>
      <c r="D46" s="588"/>
      <c r="E46" s="588"/>
      <c r="F46" s="588"/>
      <c r="G46" s="588"/>
    </row>
    <row r="47" spans="1:9">
      <c r="C47" s="8"/>
      <c r="D47" s="588"/>
      <c r="E47" s="588"/>
      <c r="F47" s="588"/>
      <c r="G47" s="588"/>
    </row>
    <row r="48" spans="1:9">
      <c r="D48" s="588"/>
      <c r="E48" s="588"/>
      <c r="F48" s="588"/>
      <c r="G48" s="588"/>
    </row>
    <row r="49" spans="4:8">
      <c r="D49" s="588"/>
      <c r="E49" s="588"/>
      <c r="F49" s="588"/>
      <c r="G49" s="588"/>
    </row>
    <row r="50" spans="4:8">
      <c r="D50" s="587"/>
      <c r="E50" s="587"/>
      <c r="F50" s="587"/>
      <c r="G50" s="587"/>
    </row>
    <row r="59" spans="4:8">
      <c r="H59" s="2" t="s">
        <v>96</v>
      </c>
    </row>
  </sheetData>
  <mergeCells count="22">
    <mergeCell ref="D41:G41"/>
    <mergeCell ref="D37:F37"/>
    <mergeCell ref="D38:F38"/>
    <mergeCell ref="D39:F39"/>
    <mergeCell ref="D49:G49"/>
    <mergeCell ref="D50:G50"/>
    <mergeCell ref="D43:G43"/>
    <mergeCell ref="D44:G44"/>
    <mergeCell ref="D45:G45"/>
    <mergeCell ref="D46:G46"/>
    <mergeCell ref="D47:G47"/>
    <mergeCell ref="D48:G48"/>
    <mergeCell ref="A1:G2"/>
    <mergeCell ref="A4:G4"/>
    <mergeCell ref="A6:A8"/>
    <mergeCell ref="B6:B8"/>
    <mergeCell ref="C6:C8"/>
    <mergeCell ref="D6:D8"/>
    <mergeCell ref="E6:E8"/>
    <mergeCell ref="F6:F8"/>
    <mergeCell ref="G6:G8"/>
    <mergeCell ref="A3:G3"/>
  </mergeCells>
  <phoneticPr fontId="10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448"/>
  <sheetViews>
    <sheetView topLeftCell="A7" zoomScale="120" zoomScaleNormal="120" workbookViewId="0">
      <selection activeCell="F82" sqref="F82"/>
    </sheetView>
  </sheetViews>
  <sheetFormatPr defaultColWidth="9.7109375" defaultRowHeight="48" customHeight="1"/>
  <cols>
    <col min="1" max="1" width="8.7109375" style="62" customWidth="1"/>
    <col min="2" max="2" width="14.42578125" style="63" customWidth="1"/>
    <col min="3" max="3" width="95.5703125" style="64" customWidth="1"/>
    <col min="4" max="4" width="11.5703125" style="62" customWidth="1"/>
    <col min="5" max="5" width="12.140625" style="62" customWidth="1"/>
    <col min="6" max="6" width="16.7109375" style="65" customWidth="1"/>
    <col min="7" max="7" width="15.5703125" style="65" customWidth="1"/>
    <col min="8" max="16384" width="9.7109375" style="65"/>
  </cols>
  <sheetData>
    <row r="1" spans="1:237" ht="30.75" customHeight="1">
      <c r="A1" s="598" t="s">
        <v>809</v>
      </c>
      <c r="B1" s="598"/>
      <c r="C1" s="598"/>
      <c r="D1" s="598"/>
      <c r="E1" s="598"/>
      <c r="F1" s="598"/>
      <c r="G1" s="598"/>
    </row>
    <row r="2" spans="1:237" ht="0.75" hidden="1" customHeight="1">
      <c r="A2" s="599"/>
      <c r="B2" s="599"/>
      <c r="C2" s="599"/>
      <c r="D2" s="599"/>
      <c r="E2" s="599"/>
    </row>
    <row r="3" spans="1:237" ht="26.25" customHeight="1">
      <c r="A3" s="585" t="s">
        <v>255</v>
      </c>
      <c r="B3" s="608"/>
      <c r="C3" s="608"/>
      <c r="D3" s="608"/>
      <c r="E3" s="608"/>
      <c r="F3" s="608"/>
      <c r="G3" s="608"/>
    </row>
    <row r="4" spans="1:237" ht="18" customHeight="1">
      <c r="A4" s="606" t="s">
        <v>248</v>
      </c>
      <c r="B4" s="607"/>
      <c r="C4" s="607"/>
      <c r="D4" s="607"/>
      <c r="E4" s="607"/>
      <c r="F4" s="607"/>
      <c r="G4" s="607"/>
    </row>
    <row r="5" spans="1:237" ht="12" customHeight="1" thickBot="1">
      <c r="A5" s="599"/>
      <c r="B5" s="599"/>
      <c r="C5" s="599"/>
      <c r="D5" s="599"/>
      <c r="E5" s="599"/>
    </row>
    <row r="6" spans="1:237" ht="41.25" hidden="1" customHeight="1" thickBot="1">
      <c r="A6" s="601"/>
      <c r="B6" s="601"/>
      <c r="C6" s="601"/>
      <c r="D6" s="601"/>
      <c r="E6" s="601"/>
    </row>
    <row r="7" spans="1:237" ht="15" customHeight="1" thickTop="1" thickBot="1">
      <c r="A7" s="602" t="s">
        <v>15</v>
      </c>
      <c r="B7" s="603" t="s">
        <v>20</v>
      </c>
      <c r="C7" s="603" t="s">
        <v>165</v>
      </c>
      <c r="D7" s="604" t="s">
        <v>4</v>
      </c>
      <c r="E7" s="605" t="s">
        <v>5</v>
      </c>
      <c r="F7" s="604" t="s">
        <v>62</v>
      </c>
      <c r="G7" s="600" t="s">
        <v>21</v>
      </c>
    </row>
    <row r="8" spans="1:237" ht="14.25" customHeight="1" thickTop="1" thickBot="1">
      <c r="A8" s="602"/>
      <c r="B8" s="603"/>
      <c r="C8" s="603"/>
      <c r="D8" s="604"/>
      <c r="E8" s="605"/>
      <c r="F8" s="604"/>
      <c r="G8" s="600"/>
    </row>
    <row r="9" spans="1:237" ht="14.25" customHeight="1" thickTop="1">
      <c r="A9" s="602"/>
      <c r="B9" s="603"/>
      <c r="C9" s="603"/>
      <c r="D9" s="604"/>
      <c r="E9" s="605"/>
      <c r="F9" s="604"/>
      <c r="G9" s="60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</row>
    <row r="10" spans="1:237" ht="12" customHeight="1">
      <c r="A10" s="67">
        <v>1</v>
      </c>
      <c r="B10" s="68">
        <v>2</v>
      </c>
      <c r="C10" s="69" t="s">
        <v>14</v>
      </c>
      <c r="D10" s="68">
        <v>4</v>
      </c>
      <c r="E10" s="70">
        <v>5</v>
      </c>
      <c r="F10" s="71">
        <v>6</v>
      </c>
      <c r="G10" s="72">
        <v>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</row>
    <row r="11" spans="1:237" ht="5.25" customHeight="1">
      <c r="A11" s="67"/>
      <c r="B11" s="68"/>
      <c r="C11" s="69"/>
      <c r="D11" s="68"/>
      <c r="E11" s="70"/>
      <c r="F11" s="74"/>
      <c r="G11" s="75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</row>
    <row r="12" spans="1:237" ht="16.5" hidden="1" customHeight="1">
      <c r="A12" s="76"/>
      <c r="B12" s="77"/>
      <c r="C12" s="78"/>
      <c r="D12" s="79"/>
      <c r="E12" s="80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</row>
    <row r="13" spans="1:237" ht="34.5" hidden="1" customHeight="1">
      <c r="A13" s="81"/>
      <c r="B13" s="82"/>
      <c r="C13" s="83"/>
      <c r="D13" s="84"/>
      <c r="E13" s="85"/>
      <c r="F13" s="74"/>
      <c r="G13" s="75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</row>
    <row r="14" spans="1:237" ht="15" hidden="1" customHeight="1">
      <c r="A14" s="86"/>
      <c r="B14" s="68"/>
      <c r="C14" s="87"/>
      <c r="D14" s="88"/>
      <c r="E14" s="89"/>
      <c r="F14" s="74"/>
      <c r="G14" s="7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</row>
    <row r="15" spans="1:237" ht="15">
      <c r="A15" s="204">
        <v>1</v>
      </c>
      <c r="B15" s="215" t="s">
        <v>166</v>
      </c>
      <c r="C15" s="206" t="s">
        <v>167</v>
      </c>
      <c r="D15" s="207" t="s">
        <v>17</v>
      </c>
      <c r="E15" s="208" t="s">
        <v>17</v>
      </c>
      <c r="F15" s="208" t="s">
        <v>17</v>
      </c>
      <c r="G15" s="209">
        <f>SUM(G16:G28)</f>
        <v>0</v>
      </c>
    </row>
    <row r="16" spans="1:237" ht="14.25">
      <c r="A16" s="210" t="s">
        <v>228</v>
      </c>
      <c r="B16" s="216"/>
      <c r="C16" s="212" t="s">
        <v>421</v>
      </c>
      <c r="D16" s="196" t="s">
        <v>18</v>
      </c>
      <c r="E16" s="197">
        <v>46</v>
      </c>
      <c r="F16" s="198">
        <v>0</v>
      </c>
      <c r="G16" s="199">
        <f t="shared" ref="G16" si="0">ROUND(E16*F16,2)</f>
        <v>0</v>
      </c>
    </row>
    <row r="17" spans="1:9" ht="14.25">
      <c r="A17" s="210" t="s">
        <v>229</v>
      </c>
      <c r="B17" s="216"/>
      <c r="C17" s="212" t="s">
        <v>422</v>
      </c>
      <c r="D17" s="196" t="s">
        <v>18</v>
      </c>
      <c r="E17" s="197">
        <v>38</v>
      </c>
      <c r="F17" s="198">
        <v>0</v>
      </c>
      <c r="G17" s="199">
        <f t="shared" ref="G17" si="1">ROUND(E17*F17,2)</f>
        <v>0</v>
      </c>
    </row>
    <row r="18" spans="1:9" ht="14.25">
      <c r="A18" s="210" t="s">
        <v>230</v>
      </c>
      <c r="B18" s="216"/>
      <c r="C18" s="213" t="s">
        <v>423</v>
      </c>
      <c r="D18" s="200" t="s">
        <v>0</v>
      </c>
      <c r="E18" s="197">
        <v>2</v>
      </c>
      <c r="F18" s="198">
        <v>0</v>
      </c>
      <c r="G18" s="199">
        <f>ROUND(E18*F18,2)</f>
        <v>0</v>
      </c>
    </row>
    <row r="19" spans="1:9" ht="15">
      <c r="A19" s="98" t="s">
        <v>235</v>
      </c>
      <c r="B19" s="217"/>
      <c r="C19" s="213" t="s">
        <v>168</v>
      </c>
      <c r="D19" s="200" t="s">
        <v>0</v>
      </c>
      <c r="E19" s="197">
        <v>2</v>
      </c>
      <c r="F19" s="198">
        <v>0</v>
      </c>
      <c r="G19" s="199">
        <f>ROUND(E19*F19,2)</f>
        <v>0</v>
      </c>
    </row>
    <row r="20" spans="1:9" ht="15">
      <c r="A20" s="98" t="s">
        <v>236</v>
      </c>
      <c r="B20" s="217"/>
      <c r="C20" s="214" t="s">
        <v>424</v>
      </c>
      <c r="D20" s="200" t="s">
        <v>0</v>
      </c>
      <c r="E20" s="197">
        <v>1</v>
      </c>
      <c r="F20" s="198">
        <v>0</v>
      </c>
      <c r="G20" s="199">
        <f>ROUND(E20*F20,2)</f>
        <v>0</v>
      </c>
    </row>
    <row r="21" spans="1:9" ht="15">
      <c r="A21" s="98" t="s">
        <v>237</v>
      </c>
      <c r="B21" s="217"/>
      <c r="C21" s="213" t="s">
        <v>169</v>
      </c>
      <c r="D21" s="200" t="s">
        <v>0</v>
      </c>
      <c r="E21" s="197">
        <v>2</v>
      </c>
      <c r="F21" s="198">
        <v>0</v>
      </c>
      <c r="G21" s="199">
        <f t="shared" ref="G21:G75" si="2">ROUND(E21*F21,2)</f>
        <v>0</v>
      </c>
      <c r="I21" s="65">
        <f>E25+E26+E28</f>
        <v>51</v>
      </c>
    </row>
    <row r="22" spans="1:9" ht="15">
      <c r="A22" s="98" t="s">
        <v>249</v>
      </c>
      <c r="B22" s="217"/>
      <c r="C22" s="213" t="s">
        <v>425</v>
      </c>
      <c r="D22" s="201" t="s">
        <v>18</v>
      </c>
      <c r="E22" s="197">
        <v>46</v>
      </c>
      <c r="F22" s="198">
        <v>0</v>
      </c>
      <c r="G22" s="199">
        <f t="shared" ref="G22" si="3">ROUND(E22*F22,2)</f>
        <v>0</v>
      </c>
    </row>
    <row r="23" spans="1:9" ht="14.25">
      <c r="A23" s="211" t="s">
        <v>250</v>
      </c>
      <c r="B23" s="192"/>
      <c r="C23" s="213" t="s">
        <v>170</v>
      </c>
      <c r="D23" s="201" t="s">
        <v>18</v>
      </c>
      <c r="E23" s="197">
        <v>38</v>
      </c>
      <c r="F23" s="198">
        <v>0</v>
      </c>
      <c r="G23" s="199">
        <f t="shared" si="2"/>
        <v>0</v>
      </c>
    </row>
    <row r="24" spans="1:9" ht="14.25">
      <c r="A24" s="98" t="s">
        <v>251</v>
      </c>
      <c r="B24" s="192"/>
      <c r="C24" s="214" t="s">
        <v>426</v>
      </c>
      <c r="D24" s="202" t="s">
        <v>200</v>
      </c>
      <c r="E24" s="197">
        <v>18</v>
      </c>
      <c r="F24" s="203">
        <v>0</v>
      </c>
      <c r="G24" s="199">
        <f t="shared" si="2"/>
        <v>0</v>
      </c>
    </row>
    <row r="25" spans="1:9" ht="25.5">
      <c r="A25" s="98" t="s">
        <v>252</v>
      </c>
      <c r="B25" s="192"/>
      <c r="C25" s="214" t="s">
        <v>427</v>
      </c>
      <c r="D25" s="202" t="s">
        <v>18</v>
      </c>
      <c r="E25" s="197">
        <v>33</v>
      </c>
      <c r="F25" s="203">
        <v>0</v>
      </c>
      <c r="G25" s="199">
        <f t="shared" si="2"/>
        <v>0</v>
      </c>
    </row>
    <row r="26" spans="1:9" ht="25.5">
      <c r="A26" s="98" t="s">
        <v>253</v>
      </c>
      <c r="B26" s="192"/>
      <c r="C26" s="214" t="s">
        <v>429</v>
      </c>
      <c r="D26" s="202" t="s">
        <v>18</v>
      </c>
      <c r="E26" s="197">
        <v>3</v>
      </c>
      <c r="F26" s="203">
        <v>0</v>
      </c>
      <c r="G26" s="199">
        <f t="shared" ref="G26:G27" si="4">ROUND(E26*F26,2)</f>
        <v>0</v>
      </c>
    </row>
    <row r="27" spans="1:9" ht="14.25">
      <c r="A27" s="98" t="s">
        <v>254</v>
      </c>
      <c r="B27" s="192"/>
      <c r="C27" s="214" t="s">
        <v>428</v>
      </c>
      <c r="D27" s="202" t="s">
        <v>0</v>
      </c>
      <c r="E27" s="197">
        <v>2</v>
      </c>
      <c r="F27" s="203">
        <v>0</v>
      </c>
      <c r="G27" s="199">
        <f t="shared" si="4"/>
        <v>0</v>
      </c>
    </row>
    <row r="28" spans="1:9" ht="25.5">
      <c r="A28" s="98" t="s">
        <v>432</v>
      </c>
      <c r="B28" s="192"/>
      <c r="C28" s="214" t="s">
        <v>430</v>
      </c>
      <c r="D28" s="202" t="s">
        <v>18</v>
      </c>
      <c r="E28" s="197">
        <v>15</v>
      </c>
      <c r="F28" s="203">
        <v>0</v>
      </c>
      <c r="G28" s="199">
        <f t="shared" ref="G28:G30" si="5">ROUND(E28*F28,2)</f>
        <v>0</v>
      </c>
    </row>
    <row r="29" spans="1:9" ht="15">
      <c r="A29" s="90">
        <v>2</v>
      </c>
      <c r="B29" s="218" t="s">
        <v>166</v>
      </c>
      <c r="C29" s="206" t="s">
        <v>431</v>
      </c>
      <c r="D29" s="207" t="s">
        <v>17</v>
      </c>
      <c r="E29" s="219" t="s">
        <v>17</v>
      </c>
      <c r="F29" s="220" t="s">
        <v>17</v>
      </c>
      <c r="G29" s="221">
        <f>G30+G31+G32</f>
        <v>0</v>
      </c>
    </row>
    <row r="30" spans="1:9" ht="14.25">
      <c r="A30" s="98" t="s">
        <v>231</v>
      </c>
      <c r="B30" s="192"/>
      <c r="C30" s="214" t="s">
        <v>433</v>
      </c>
      <c r="D30" s="202" t="s">
        <v>18</v>
      </c>
      <c r="E30" s="197">
        <v>111</v>
      </c>
      <c r="F30" s="203">
        <v>0</v>
      </c>
      <c r="G30" s="199">
        <f t="shared" si="5"/>
        <v>0</v>
      </c>
    </row>
    <row r="31" spans="1:9" ht="14.25">
      <c r="A31" s="98" t="s">
        <v>232</v>
      </c>
      <c r="B31" s="192"/>
      <c r="C31" s="214" t="s">
        <v>434</v>
      </c>
      <c r="D31" s="202" t="s">
        <v>18</v>
      </c>
      <c r="E31" s="197">
        <v>111</v>
      </c>
      <c r="F31" s="203">
        <v>0</v>
      </c>
      <c r="G31" s="199">
        <f t="shared" ref="G31:G32" si="6">ROUND(E31*F31,2)</f>
        <v>0</v>
      </c>
    </row>
    <row r="32" spans="1:9" ht="14.25">
      <c r="A32" s="98" t="s">
        <v>233</v>
      </c>
      <c r="B32" s="192"/>
      <c r="C32" s="214" t="s">
        <v>435</v>
      </c>
      <c r="D32" s="202" t="s">
        <v>50</v>
      </c>
      <c r="E32" s="197">
        <v>1</v>
      </c>
      <c r="F32" s="203">
        <v>0</v>
      </c>
      <c r="G32" s="199">
        <f t="shared" si="6"/>
        <v>0</v>
      </c>
    </row>
    <row r="33" spans="1:7" ht="15">
      <c r="A33" s="204">
        <v>3</v>
      </c>
      <c r="B33" s="205" t="s">
        <v>166</v>
      </c>
      <c r="C33" s="235" t="s">
        <v>171</v>
      </c>
      <c r="D33" s="207" t="s">
        <v>17</v>
      </c>
      <c r="E33" s="219" t="s">
        <v>17</v>
      </c>
      <c r="F33" s="220" t="s">
        <v>17</v>
      </c>
      <c r="G33" s="209">
        <f>SUM(G34:G46)</f>
        <v>0</v>
      </c>
    </row>
    <row r="34" spans="1:7" ht="14.25">
      <c r="A34" s="98" t="s">
        <v>234</v>
      </c>
      <c r="B34" s="193"/>
      <c r="C34" s="222" t="s">
        <v>436</v>
      </c>
      <c r="D34" s="158" t="s">
        <v>81</v>
      </c>
      <c r="E34" s="223">
        <v>0.111</v>
      </c>
      <c r="F34" s="224">
        <v>0</v>
      </c>
      <c r="G34" s="199">
        <f t="shared" si="2"/>
        <v>0</v>
      </c>
    </row>
    <row r="35" spans="1:7" ht="14.25">
      <c r="A35" s="225" t="s">
        <v>264</v>
      </c>
      <c r="B35" s="193"/>
      <c r="C35" s="100" t="s">
        <v>437</v>
      </c>
      <c r="D35" s="158" t="s">
        <v>81</v>
      </c>
      <c r="E35" s="223">
        <v>0.111</v>
      </c>
      <c r="F35" s="224">
        <v>0</v>
      </c>
      <c r="G35" s="199">
        <f t="shared" ref="G35" si="7">ROUND(E35*F35,2)</f>
        <v>0</v>
      </c>
    </row>
    <row r="36" spans="1:7" ht="14.25">
      <c r="A36" s="98" t="s">
        <v>269</v>
      </c>
      <c r="B36" s="192"/>
      <c r="C36" s="226" t="s">
        <v>438</v>
      </c>
      <c r="D36" s="201" t="s">
        <v>140</v>
      </c>
      <c r="E36" s="105">
        <v>2</v>
      </c>
      <c r="F36" s="23">
        <v>0</v>
      </c>
      <c r="G36" s="199">
        <f t="shared" si="2"/>
        <v>0</v>
      </c>
    </row>
    <row r="37" spans="1:7" ht="14.25">
      <c r="A37" s="98" t="s">
        <v>273</v>
      </c>
      <c r="B37" s="192"/>
      <c r="C37" s="226" t="s">
        <v>172</v>
      </c>
      <c r="D37" s="201" t="s">
        <v>140</v>
      </c>
      <c r="E37" s="105">
        <v>34</v>
      </c>
      <c r="F37" s="23">
        <v>0</v>
      </c>
      <c r="G37" s="199">
        <f t="shared" si="2"/>
        <v>0</v>
      </c>
    </row>
    <row r="38" spans="1:7" ht="14.25">
      <c r="A38" s="101" t="s">
        <v>279</v>
      </c>
      <c r="B38" s="192"/>
      <c r="C38" s="227" t="s">
        <v>439</v>
      </c>
      <c r="D38" s="157" t="s">
        <v>140</v>
      </c>
      <c r="E38" s="103">
        <v>2</v>
      </c>
      <c r="F38" s="23">
        <v>0</v>
      </c>
      <c r="G38" s="199">
        <f t="shared" si="2"/>
        <v>0</v>
      </c>
    </row>
    <row r="39" spans="1:7" ht="28.5">
      <c r="A39" s="98" t="s">
        <v>284</v>
      </c>
      <c r="B39" s="158"/>
      <c r="C39" s="228" t="s">
        <v>440</v>
      </c>
      <c r="D39" s="157" t="s">
        <v>50</v>
      </c>
      <c r="E39" s="103">
        <v>1</v>
      </c>
      <c r="F39" s="23">
        <v>0</v>
      </c>
      <c r="G39" s="199">
        <f t="shared" si="2"/>
        <v>0</v>
      </c>
    </row>
    <row r="40" spans="1:7" ht="28.5">
      <c r="A40" s="98" t="s">
        <v>286</v>
      </c>
      <c r="B40" s="192"/>
      <c r="C40" s="228" t="s">
        <v>441</v>
      </c>
      <c r="D40" s="157" t="s">
        <v>50</v>
      </c>
      <c r="E40" s="103">
        <v>17</v>
      </c>
      <c r="F40" s="23">
        <v>0</v>
      </c>
      <c r="G40" s="199">
        <f t="shared" si="2"/>
        <v>0</v>
      </c>
    </row>
    <row r="41" spans="1:7" ht="28.5">
      <c r="A41" s="101" t="s">
        <v>443</v>
      </c>
      <c r="B41" s="192"/>
      <c r="C41" s="228" t="s">
        <v>173</v>
      </c>
      <c r="D41" s="157" t="s">
        <v>50</v>
      </c>
      <c r="E41" s="103">
        <v>2</v>
      </c>
      <c r="F41" s="23">
        <v>0</v>
      </c>
      <c r="G41" s="199">
        <f t="shared" si="2"/>
        <v>0</v>
      </c>
    </row>
    <row r="42" spans="1:7" ht="28.5">
      <c r="A42" s="98" t="s">
        <v>444</v>
      </c>
      <c r="B42" s="192"/>
      <c r="C42" s="228" t="s">
        <v>174</v>
      </c>
      <c r="D42" s="157" t="s">
        <v>50</v>
      </c>
      <c r="E42" s="103">
        <v>40</v>
      </c>
      <c r="F42" s="23">
        <v>0</v>
      </c>
      <c r="G42" s="199">
        <f t="shared" si="2"/>
        <v>0</v>
      </c>
    </row>
    <row r="43" spans="1:7" ht="28.5">
      <c r="A43" s="98" t="s">
        <v>445</v>
      </c>
      <c r="B43" s="192"/>
      <c r="C43" s="228" t="s">
        <v>442</v>
      </c>
      <c r="D43" s="157" t="s">
        <v>50</v>
      </c>
      <c r="E43" s="103">
        <v>1</v>
      </c>
      <c r="F43" s="23">
        <v>0</v>
      </c>
      <c r="G43" s="199">
        <f t="shared" si="2"/>
        <v>0</v>
      </c>
    </row>
    <row r="44" spans="1:7" ht="28.5">
      <c r="A44" s="101" t="s">
        <v>446</v>
      </c>
      <c r="B44" s="192"/>
      <c r="C44" s="229" t="s">
        <v>175</v>
      </c>
      <c r="D44" s="230" t="s">
        <v>50</v>
      </c>
      <c r="E44" s="231">
        <v>17</v>
      </c>
      <c r="F44" s="232">
        <v>0</v>
      </c>
      <c r="G44" s="199">
        <f t="shared" si="2"/>
        <v>0</v>
      </c>
    </row>
    <row r="45" spans="1:7" ht="28.5">
      <c r="A45" s="98" t="s">
        <v>447</v>
      </c>
      <c r="B45" s="192"/>
      <c r="C45" s="156" t="s">
        <v>176</v>
      </c>
      <c r="D45" s="236" t="s">
        <v>177</v>
      </c>
      <c r="E45" s="103">
        <v>1</v>
      </c>
      <c r="F45" s="233">
        <v>0</v>
      </c>
      <c r="G45" s="199">
        <f t="shared" si="2"/>
        <v>0</v>
      </c>
    </row>
    <row r="46" spans="1:7" ht="28.5">
      <c r="A46" s="98" t="s">
        <v>448</v>
      </c>
      <c r="B46" s="192"/>
      <c r="C46" s="156" t="s">
        <v>178</v>
      </c>
      <c r="D46" s="237" t="s">
        <v>177</v>
      </c>
      <c r="E46" s="106">
        <v>17</v>
      </c>
      <c r="F46" s="234">
        <v>0</v>
      </c>
      <c r="G46" s="199">
        <f t="shared" si="2"/>
        <v>0</v>
      </c>
    </row>
    <row r="47" spans="1:7" ht="15">
      <c r="A47" s="241">
        <v>4</v>
      </c>
      <c r="B47" s="242" t="s">
        <v>166</v>
      </c>
      <c r="C47" s="243" t="s">
        <v>180</v>
      </c>
      <c r="D47" s="244" t="s">
        <v>17</v>
      </c>
      <c r="E47" s="245" t="s">
        <v>17</v>
      </c>
      <c r="F47" s="246" t="s">
        <v>17</v>
      </c>
      <c r="G47" s="247">
        <f>SUM(G48:G73)</f>
        <v>0</v>
      </c>
    </row>
    <row r="48" spans="1:7" ht="14.25">
      <c r="A48" s="102" t="s">
        <v>290</v>
      </c>
      <c r="B48" s="192"/>
      <c r="C48" s="238" t="s">
        <v>449</v>
      </c>
      <c r="D48" s="202" t="s">
        <v>18</v>
      </c>
      <c r="E48" s="239">
        <v>396</v>
      </c>
      <c r="F48" s="198">
        <v>0</v>
      </c>
      <c r="G48" s="199">
        <f t="shared" si="2"/>
        <v>0</v>
      </c>
    </row>
    <row r="49" spans="1:7" ht="42.75">
      <c r="A49" s="102" t="s">
        <v>292</v>
      </c>
      <c r="B49" s="192"/>
      <c r="C49" s="156" t="s">
        <v>450</v>
      </c>
      <c r="D49" s="157" t="s">
        <v>179</v>
      </c>
      <c r="E49" s="105">
        <v>6</v>
      </c>
      <c r="F49" s="104">
        <v>0</v>
      </c>
      <c r="G49" s="199">
        <f t="shared" si="2"/>
        <v>0</v>
      </c>
    </row>
    <row r="50" spans="1:7" ht="42.75">
      <c r="A50" s="102" t="s">
        <v>296</v>
      </c>
      <c r="B50" s="192"/>
      <c r="C50" s="156" t="s">
        <v>181</v>
      </c>
      <c r="D50" s="157" t="s">
        <v>179</v>
      </c>
      <c r="E50" s="105">
        <v>2</v>
      </c>
      <c r="F50" s="104">
        <v>0</v>
      </c>
      <c r="G50" s="199">
        <f t="shared" ref="G50:G54" si="8">ROUND(E50*F50,2)</f>
        <v>0</v>
      </c>
    </row>
    <row r="51" spans="1:7" ht="42.75">
      <c r="A51" s="102" t="s">
        <v>299</v>
      </c>
      <c r="B51" s="192"/>
      <c r="C51" s="156" t="s">
        <v>451</v>
      </c>
      <c r="D51" s="157" t="s">
        <v>179</v>
      </c>
      <c r="E51" s="105">
        <v>4</v>
      </c>
      <c r="F51" s="104">
        <v>0</v>
      </c>
      <c r="G51" s="199">
        <f t="shared" si="8"/>
        <v>0</v>
      </c>
    </row>
    <row r="52" spans="1:7" ht="42.75">
      <c r="A52" s="102" t="s">
        <v>310</v>
      </c>
      <c r="B52" s="192"/>
      <c r="C52" s="156" t="s">
        <v>452</v>
      </c>
      <c r="D52" s="157" t="s">
        <v>179</v>
      </c>
      <c r="E52" s="105">
        <v>2</v>
      </c>
      <c r="F52" s="104">
        <v>0</v>
      </c>
      <c r="G52" s="199">
        <f t="shared" si="8"/>
        <v>0</v>
      </c>
    </row>
    <row r="53" spans="1:7" ht="42.75">
      <c r="A53" s="102" t="s">
        <v>469</v>
      </c>
      <c r="B53" s="192"/>
      <c r="C53" s="156" t="s">
        <v>453</v>
      </c>
      <c r="D53" s="157" t="s">
        <v>179</v>
      </c>
      <c r="E53" s="105">
        <v>2</v>
      </c>
      <c r="F53" s="104">
        <v>0</v>
      </c>
      <c r="G53" s="199">
        <f t="shared" si="8"/>
        <v>0</v>
      </c>
    </row>
    <row r="54" spans="1:7" ht="42.75">
      <c r="A54" s="102" t="s">
        <v>470</v>
      </c>
      <c r="B54" s="192"/>
      <c r="C54" s="156" t="s">
        <v>454</v>
      </c>
      <c r="D54" s="157" t="s">
        <v>179</v>
      </c>
      <c r="E54" s="105">
        <v>2</v>
      </c>
      <c r="F54" s="104">
        <v>0</v>
      </c>
      <c r="G54" s="199">
        <f t="shared" si="8"/>
        <v>0</v>
      </c>
    </row>
    <row r="55" spans="1:7" ht="28.5">
      <c r="A55" s="102" t="s">
        <v>471</v>
      </c>
      <c r="B55" s="192"/>
      <c r="C55" s="156" t="s">
        <v>455</v>
      </c>
      <c r="D55" s="157" t="s">
        <v>179</v>
      </c>
      <c r="E55" s="103">
        <v>2</v>
      </c>
      <c r="F55" s="104">
        <v>0</v>
      </c>
      <c r="G55" s="199">
        <f t="shared" si="2"/>
        <v>0</v>
      </c>
    </row>
    <row r="56" spans="1:7" ht="28.5">
      <c r="A56" s="102" t="s">
        <v>472</v>
      </c>
      <c r="B56" s="192"/>
      <c r="C56" s="156" t="s">
        <v>182</v>
      </c>
      <c r="D56" s="157" t="s">
        <v>179</v>
      </c>
      <c r="E56" s="103">
        <v>2</v>
      </c>
      <c r="F56" s="104">
        <v>0</v>
      </c>
      <c r="G56" s="199">
        <f t="shared" ref="G56:G60" si="9">ROUND(E56*F56,2)</f>
        <v>0</v>
      </c>
    </row>
    <row r="57" spans="1:7" ht="28.5">
      <c r="A57" s="102" t="s">
        <v>473</v>
      </c>
      <c r="B57" s="192"/>
      <c r="C57" s="156" t="s">
        <v>456</v>
      </c>
      <c r="D57" s="157" t="s">
        <v>179</v>
      </c>
      <c r="E57" s="103">
        <v>2</v>
      </c>
      <c r="F57" s="104">
        <v>0</v>
      </c>
      <c r="G57" s="199">
        <f t="shared" si="9"/>
        <v>0</v>
      </c>
    </row>
    <row r="58" spans="1:7" ht="28.5">
      <c r="A58" s="102" t="s">
        <v>474</v>
      </c>
      <c r="B58" s="192"/>
      <c r="C58" s="156" t="s">
        <v>457</v>
      </c>
      <c r="D58" s="157" t="s">
        <v>179</v>
      </c>
      <c r="E58" s="103">
        <v>2</v>
      </c>
      <c r="F58" s="104">
        <v>0</v>
      </c>
      <c r="G58" s="199">
        <f t="shared" si="9"/>
        <v>0</v>
      </c>
    </row>
    <row r="59" spans="1:7" ht="28.5">
      <c r="A59" s="102" t="s">
        <v>475</v>
      </c>
      <c r="B59" s="192"/>
      <c r="C59" s="156" t="s">
        <v>458</v>
      </c>
      <c r="D59" s="157" t="s">
        <v>179</v>
      </c>
      <c r="E59" s="103">
        <v>2</v>
      </c>
      <c r="F59" s="104">
        <v>0</v>
      </c>
      <c r="G59" s="199">
        <f t="shared" si="9"/>
        <v>0</v>
      </c>
    </row>
    <row r="60" spans="1:7" ht="28.5">
      <c r="A60" s="102" t="s">
        <v>476</v>
      </c>
      <c r="B60" s="192"/>
      <c r="C60" s="156" t="s">
        <v>459</v>
      </c>
      <c r="D60" s="157" t="s">
        <v>179</v>
      </c>
      <c r="E60" s="103">
        <v>2</v>
      </c>
      <c r="F60" s="104">
        <v>0</v>
      </c>
      <c r="G60" s="199">
        <f t="shared" si="9"/>
        <v>0</v>
      </c>
    </row>
    <row r="61" spans="1:7" ht="14.25">
      <c r="A61" s="102" t="s">
        <v>477</v>
      </c>
      <c r="B61" s="192"/>
      <c r="C61" s="240" t="s">
        <v>183</v>
      </c>
      <c r="D61" s="157" t="s">
        <v>18</v>
      </c>
      <c r="E61" s="103">
        <v>396</v>
      </c>
      <c r="F61" s="104">
        <v>0</v>
      </c>
      <c r="G61" s="199">
        <f t="shared" si="2"/>
        <v>0</v>
      </c>
    </row>
    <row r="62" spans="1:7" ht="14.25">
      <c r="A62" s="102" t="s">
        <v>478</v>
      </c>
      <c r="B62" s="192"/>
      <c r="C62" s="156" t="s">
        <v>460</v>
      </c>
      <c r="D62" s="157" t="s">
        <v>50</v>
      </c>
      <c r="E62" s="103">
        <v>1</v>
      </c>
      <c r="F62" s="104">
        <v>0</v>
      </c>
      <c r="G62" s="199">
        <f t="shared" si="2"/>
        <v>0</v>
      </c>
    </row>
    <row r="63" spans="1:7" ht="14.25">
      <c r="A63" s="102" t="s">
        <v>479</v>
      </c>
      <c r="B63" s="192"/>
      <c r="C63" s="240" t="s">
        <v>461</v>
      </c>
      <c r="D63" s="157" t="s">
        <v>50</v>
      </c>
      <c r="E63" s="103">
        <v>1</v>
      </c>
      <c r="F63" s="104">
        <v>0</v>
      </c>
      <c r="G63" s="199">
        <f t="shared" si="2"/>
        <v>0</v>
      </c>
    </row>
    <row r="64" spans="1:7" ht="14.25">
      <c r="A64" s="102" t="s">
        <v>480</v>
      </c>
      <c r="B64" s="192"/>
      <c r="C64" s="156" t="s">
        <v>184</v>
      </c>
      <c r="D64" s="157" t="s">
        <v>50</v>
      </c>
      <c r="E64" s="103">
        <v>1</v>
      </c>
      <c r="F64" s="104">
        <v>0</v>
      </c>
      <c r="G64" s="199">
        <f t="shared" ref="G64:G73" si="10">ROUND(E64*F64,2)</f>
        <v>0</v>
      </c>
    </row>
    <row r="65" spans="1:7" ht="14.25">
      <c r="A65" s="102" t="s">
        <v>481</v>
      </c>
      <c r="B65" s="192"/>
      <c r="C65" s="240" t="s">
        <v>185</v>
      </c>
      <c r="D65" s="157" t="s">
        <v>50</v>
      </c>
      <c r="E65" s="103">
        <v>1</v>
      </c>
      <c r="F65" s="104">
        <v>0</v>
      </c>
      <c r="G65" s="199">
        <f t="shared" si="10"/>
        <v>0</v>
      </c>
    </row>
    <row r="66" spans="1:7" ht="14.25">
      <c r="A66" s="102" t="s">
        <v>482</v>
      </c>
      <c r="B66" s="192"/>
      <c r="C66" s="156" t="s">
        <v>462</v>
      </c>
      <c r="D66" s="157" t="s">
        <v>50</v>
      </c>
      <c r="E66" s="103">
        <v>1</v>
      </c>
      <c r="F66" s="104">
        <v>0</v>
      </c>
      <c r="G66" s="199">
        <f t="shared" si="10"/>
        <v>0</v>
      </c>
    </row>
    <row r="67" spans="1:7" ht="14.25">
      <c r="A67" s="102" t="s">
        <v>483</v>
      </c>
      <c r="B67" s="192"/>
      <c r="C67" s="240" t="s">
        <v>463</v>
      </c>
      <c r="D67" s="157" t="s">
        <v>50</v>
      </c>
      <c r="E67" s="103">
        <v>1</v>
      </c>
      <c r="F67" s="104">
        <v>0</v>
      </c>
      <c r="G67" s="199">
        <f t="shared" si="10"/>
        <v>0</v>
      </c>
    </row>
    <row r="68" spans="1:7" ht="14.25">
      <c r="A68" s="102" t="s">
        <v>484</v>
      </c>
      <c r="B68" s="192"/>
      <c r="C68" s="156" t="s">
        <v>186</v>
      </c>
      <c r="D68" s="157" t="s">
        <v>50</v>
      </c>
      <c r="E68" s="103">
        <v>1</v>
      </c>
      <c r="F68" s="104">
        <v>0</v>
      </c>
      <c r="G68" s="199">
        <f t="shared" si="10"/>
        <v>0</v>
      </c>
    </row>
    <row r="69" spans="1:7" ht="14.25">
      <c r="A69" s="102" t="s">
        <v>485</v>
      </c>
      <c r="B69" s="192"/>
      <c r="C69" s="240" t="s">
        <v>187</v>
      </c>
      <c r="D69" s="157" t="s">
        <v>50</v>
      </c>
      <c r="E69" s="103">
        <v>1</v>
      </c>
      <c r="F69" s="104">
        <v>0</v>
      </c>
      <c r="G69" s="199">
        <f t="shared" si="10"/>
        <v>0</v>
      </c>
    </row>
    <row r="70" spans="1:7" ht="14.25">
      <c r="A70" s="102" t="s">
        <v>486</v>
      </c>
      <c r="B70" s="192"/>
      <c r="C70" s="156" t="s">
        <v>464</v>
      </c>
      <c r="D70" s="157" t="s">
        <v>50</v>
      </c>
      <c r="E70" s="103">
        <v>1</v>
      </c>
      <c r="F70" s="104">
        <v>0</v>
      </c>
      <c r="G70" s="199">
        <f t="shared" si="10"/>
        <v>0</v>
      </c>
    </row>
    <row r="71" spans="1:7" ht="14.25">
      <c r="A71" s="102" t="s">
        <v>487</v>
      </c>
      <c r="B71" s="192"/>
      <c r="C71" s="240" t="s">
        <v>465</v>
      </c>
      <c r="D71" s="157" t="s">
        <v>50</v>
      </c>
      <c r="E71" s="103">
        <v>1</v>
      </c>
      <c r="F71" s="104">
        <v>0</v>
      </c>
      <c r="G71" s="199">
        <f t="shared" si="10"/>
        <v>0</v>
      </c>
    </row>
    <row r="72" spans="1:7" ht="14.25">
      <c r="A72" s="102" t="s">
        <v>488</v>
      </c>
      <c r="B72" s="192"/>
      <c r="C72" s="156" t="s">
        <v>466</v>
      </c>
      <c r="D72" s="157" t="s">
        <v>50</v>
      </c>
      <c r="E72" s="103">
        <v>1</v>
      </c>
      <c r="F72" s="104">
        <v>0</v>
      </c>
      <c r="G72" s="199">
        <f t="shared" si="10"/>
        <v>0</v>
      </c>
    </row>
    <row r="73" spans="1:7" ht="14.25">
      <c r="A73" s="102" t="s">
        <v>489</v>
      </c>
      <c r="B73" s="192"/>
      <c r="C73" s="240" t="s">
        <v>467</v>
      </c>
      <c r="D73" s="157" t="s">
        <v>50</v>
      </c>
      <c r="E73" s="103">
        <v>1</v>
      </c>
      <c r="F73" s="104">
        <v>0</v>
      </c>
      <c r="G73" s="199">
        <f t="shared" si="10"/>
        <v>0</v>
      </c>
    </row>
    <row r="74" spans="1:7" ht="15">
      <c r="A74" s="248">
        <v>5</v>
      </c>
      <c r="B74" s="249" t="s">
        <v>166</v>
      </c>
      <c r="C74" s="250" t="s">
        <v>188</v>
      </c>
      <c r="D74" s="251" t="s">
        <v>17</v>
      </c>
      <c r="E74" s="252" t="s">
        <v>17</v>
      </c>
      <c r="F74" s="253" t="s">
        <v>17</v>
      </c>
      <c r="G74" s="254">
        <f>G75</f>
        <v>0</v>
      </c>
    </row>
    <row r="75" spans="1:7" ht="14.25">
      <c r="A75" s="255" t="s">
        <v>316</v>
      </c>
      <c r="B75" s="157"/>
      <c r="C75" s="256" t="s">
        <v>468</v>
      </c>
      <c r="D75" s="157" t="s">
        <v>65</v>
      </c>
      <c r="E75" s="103">
        <v>1</v>
      </c>
      <c r="F75" s="104">
        <v>0</v>
      </c>
      <c r="G75" s="199">
        <f t="shared" si="2"/>
        <v>0</v>
      </c>
    </row>
    <row r="76" spans="1:7" ht="15.75" thickBot="1">
      <c r="A76" s="107"/>
      <c r="B76" s="194"/>
      <c r="C76" s="25"/>
      <c r="D76" s="194"/>
      <c r="E76" s="195"/>
      <c r="F76" s="16"/>
      <c r="G76" s="16"/>
    </row>
    <row r="77" spans="1:7" ht="17.25" thickTop="1" thickBot="1">
      <c r="A77" s="111"/>
      <c r="B77" s="27"/>
      <c r="C77" s="28"/>
      <c r="D77" s="597" t="s">
        <v>22</v>
      </c>
      <c r="E77" s="597"/>
      <c r="F77" s="597"/>
      <c r="G77" s="257">
        <f>G74+G47+G33+G29+G15</f>
        <v>0</v>
      </c>
    </row>
    <row r="78" spans="1:7" ht="17.25" thickTop="1" thickBot="1">
      <c r="A78" s="111"/>
      <c r="B78" s="27"/>
      <c r="C78" s="28"/>
      <c r="D78" s="597" t="s">
        <v>24</v>
      </c>
      <c r="E78" s="597"/>
      <c r="F78" s="597"/>
      <c r="G78" s="257">
        <f>ROUND(0.23*G77,2)</f>
        <v>0</v>
      </c>
    </row>
    <row r="79" spans="1:7" ht="17.25" thickTop="1" thickBot="1">
      <c r="A79" s="111"/>
      <c r="B79" s="27"/>
      <c r="C79" s="28"/>
      <c r="D79" s="597" t="s">
        <v>189</v>
      </c>
      <c r="E79" s="597"/>
      <c r="F79" s="597"/>
      <c r="G79" s="257">
        <f>G77+G78</f>
        <v>0</v>
      </c>
    </row>
    <row r="80" spans="1:7" ht="16.5" thickTop="1">
      <c r="A80" s="111"/>
      <c r="B80" s="112"/>
      <c r="C80" s="113"/>
      <c r="D80" s="114"/>
      <c r="E80" s="115"/>
    </row>
    <row r="81" spans="1:7" ht="15.75">
      <c r="A81" s="111"/>
      <c r="B81" s="112"/>
      <c r="C81" s="113"/>
      <c r="D81" s="114"/>
      <c r="E81" s="115"/>
    </row>
    <row r="82" spans="1:7" ht="15.75">
      <c r="A82" s="111"/>
      <c r="B82" s="112"/>
      <c r="C82" s="113"/>
      <c r="D82" s="114"/>
      <c r="E82" s="115"/>
    </row>
    <row r="83" spans="1:7" ht="15.75">
      <c r="A83" s="111"/>
      <c r="B83" s="112"/>
      <c r="C83" s="113"/>
      <c r="D83" s="114"/>
      <c r="E83" s="115"/>
    </row>
    <row r="84" spans="1:7" ht="15.75">
      <c r="A84" s="111"/>
      <c r="B84" s="112"/>
      <c r="C84" s="113"/>
      <c r="D84" s="114"/>
      <c r="E84" s="115"/>
    </row>
    <row r="85" spans="1:7" ht="15.75">
      <c r="A85" s="111"/>
      <c r="B85" s="112"/>
      <c r="C85" s="113"/>
      <c r="D85" s="114"/>
      <c r="E85" s="115"/>
    </row>
    <row r="86" spans="1:7" ht="15.75">
      <c r="A86" s="111"/>
      <c r="B86" s="112"/>
      <c r="C86" s="113"/>
      <c r="D86" s="114"/>
      <c r="E86" s="115"/>
    </row>
    <row r="87" spans="1:7" ht="15.75">
      <c r="A87" s="111"/>
      <c r="B87" s="112"/>
      <c r="C87" s="113"/>
      <c r="D87" s="114"/>
      <c r="E87" s="115"/>
    </row>
    <row r="88" spans="1:7" ht="15.75">
      <c r="A88" s="111"/>
      <c r="B88" s="112"/>
      <c r="C88" s="113"/>
      <c r="D88" s="114"/>
      <c r="E88" s="115"/>
    </row>
    <row r="89" spans="1:7" ht="15.75">
      <c r="A89" s="111"/>
      <c r="B89" s="112"/>
      <c r="C89" s="113"/>
      <c r="D89" s="114"/>
      <c r="E89" s="115"/>
    </row>
    <row r="90" spans="1:7" ht="15.75">
      <c r="A90" s="111"/>
      <c r="B90" s="112"/>
      <c r="C90" s="113"/>
      <c r="D90" s="114"/>
      <c r="E90" s="115"/>
    </row>
    <row r="91" spans="1:7" ht="15.75">
      <c r="A91" s="111"/>
      <c r="B91" s="112"/>
      <c r="C91" s="113"/>
      <c r="D91" s="114"/>
      <c r="E91" s="115"/>
    </row>
    <row r="92" spans="1:7" ht="15.75">
      <c r="A92" s="111"/>
      <c r="B92" s="112"/>
      <c r="C92" s="152" t="s">
        <v>242</v>
      </c>
      <c r="D92" s="595" t="s">
        <v>243</v>
      </c>
      <c r="E92" s="596"/>
      <c r="F92" s="596"/>
      <c r="G92" s="596"/>
    </row>
    <row r="93" spans="1:7" ht="15.75">
      <c r="A93" s="111"/>
      <c r="B93" s="112"/>
      <c r="C93" s="152" t="s">
        <v>241</v>
      </c>
      <c r="D93" s="595" t="s">
        <v>53</v>
      </c>
      <c r="E93" s="596"/>
      <c r="F93" s="596"/>
      <c r="G93" s="596"/>
    </row>
    <row r="94" spans="1:7" ht="15.75">
      <c r="A94" s="111"/>
      <c r="B94" s="112"/>
      <c r="C94" s="113"/>
      <c r="D94" s="114"/>
      <c r="E94" s="115"/>
    </row>
    <row r="95" spans="1:7" ht="15.75">
      <c r="A95" s="111"/>
      <c r="B95" s="112"/>
      <c r="C95" s="113"/>
      <c r="D95" s="114"/>
      <c r="E95" s="115"/>
    </row>
    <row r="96" spans="1:7" ht="15.75">
      <c r="A96" s="111"/>
      <c r="B96" s="112"/>
      <c r="C96" s="113"/>
      <c r="D96" s="114"/>
      <c r="E96" s="115"/>
    </row>
    <row r="97" spans="1:5" ht="15.75">
      <c r="A97" s="111"/>
      <c r="B97" s="112"/>
      <c r="C97" s="113"/>
      <c r="D97" s="114"/>
      <c r="E97" s="115"/>
    </row>
    <row r="98" spans="1:5" ht="15.75">
      <c r="A98" s="111"/>
      <c r="B98" s="112"/>
      <c r="C98" s="113"/>
      <c r="D98" s="114"/>
      <c r="E98" s="115"/>
    </row>
    <row r="99" spans="1:5" ht="15.75">
      <c r="A99" s="111"/>
      <c r="B99" s="112"/>
      <c r="C99" s="113"/>
      <c r="D99" s="114"/>
      <c r="E99" s="115"/>
    </row>
    <row r="100" spans="1:5" ht="15.75">
      <c r="A100" s="111"/>
      <c r="B100" s="112"/>
      <c r="C100" s="113"/>
      <c r="D100" s="114"/>
      <c r="E100" s="115"/>
    </row>
    <row r="101" spans="1:5" ht="14.25" customHeight="1">
      <c r="A101" s="111"/>
      <c r="B101" s="112"/>
      <c r="C101" s="113"/>
      <c r="D101" s="114"/>
      <c r="E101" s="115"/>
    </row>
    <row r="102" spans="1:5" ht="15.75">
      <c r="A102" s="111"/>
      <c r="B102" s="112"/>
      <c r="C102" s="113"/>
      <c r="D102" s="114"/>
      <c r="E102" s="115"/>
    </row>
    <row r="103" spans="1:5" ht="15.75">
      <c r="A103" s="111"/>
      <c r="B103" s="112"/>
      <c r="C103" s="113"/>
      <c r="D103" s="114"/>
      <c r="E103" s="115"/>
    </row>
    <row r="104" spans="1:5" ht="15.75">
      <c r="A104" s="111"/>
      <c r="B104" s="112"/>
      <c r="C104" s="113"/>
      <c r="D104" s="114"/>
      <c r="E104" s="115"/>
    </row>
    <row r="105" spans="1:5" ht="15.75">
      <c r="A105" s="111"/>
      <c r="B105" s="112"/>
      <c r="C105" s="113"/>
      <c r="D105" s="114"/>
      <c r="E105" s="115"/>
    </row>
    <row r="106" spans="1:5" ht="15.75">
      <c r="A106" s="111"/>
      <c r="B106" s="112"/>
      <c r="C106" s="113"/>
      <c r="D106" s="114"/>
      <c r="E106" s="115"/>
    </row>
    <row r="107" spans="1:5" ht="15.75">
      <c r="A107" s="111"/>
      <c r="B107" s="112"/>
      <c r="C107" s="113"/>
      <c r="D107" s="114"/>
      <c r="E107" s="115"/>
    </row>
    <row r="108" spans="1:5" ht="15.75">
      <c r="A108" s="111"/>
      <c r="B108" s="112"/>
      <c r="C108" s="113"/>
      <c r="D108" s="114"/>
      <c r="E108" s="115"/>
    </row>
    <row r="109" spans="1:5" ht="15.75">
      <c r="A109" s="111"/>
      <c r="B109" s="112"/>
      <c r="C109" s="113"/>
      <c r="D109" s="114"/>
      <c r="E109" s="115"/>
    </row>
    <row r="110" spans="1:5" ht="15.75">
      <c r="A110" s="111"/>
      <c r="B110" s="112"/>
      <c r="C110" s="113"/>
      <c r="D110" s="114"/>
      <c r="E110" s="115"/>
    </row>
    <row r="111" spans="1:5" ht="15.75">
      <c r="A111" s="111"/>
      <c r="B111" s="112"/>
      <c r="C111" s="113"/>
      <c r="D111" s="114"/>
      <c r="E111" s="115"/>
    </row>
    <row r="112" spans="1:5" ht="15.75">
      <c r="A112" s="111"/>
      <c r="B112" s="112"/>
      <c r="C112" s="113"/>
      <c r="D112" s="114"/>
      <c r="E112" s="115"/>
    </row>
    <row r="113" spans="1:5" ht="75" customHeight="1">
      <c r="A113" s="111"/>
      <c r="B113" s="112"/>
      <c r="C113" s="113"/>
      <c r="D113" s="114"/>
      <c r="E113" s="115"/>
    </row>
    <row r="114" spans="1:5" ht="15.75">
      <c r="A114" s="111"/>
      <c r="B114" s="112"/>
      <c r="C114" s="113"/>
      <c r="D114" s="114"/>
      <c r="E114" s="115"/>
    </row>
    <row r="115" spans="1:5" ht="15.75">
      <c r="A115" s="111"/>
      <c r="B115" s="112"/>
      <c r="C115" s="113"/>
      <c r="D115" s="114"/>
      <c r="E115" s="115"/>
    </row>
    <row r="116" spans="1:5" ht="15.75">
      <c r="A116" s="111"/>
      <c r="B116" s="112"/>
      <c r="C116" s="113"/>
      <c r="D116" s="114"/>
      <c r="E116" s="115"/>
    </row>
    <row r="117" spans="1:5" ht="15.75">
      <c r="A117" s="111"/>
      <c r="B117" s="112"/>
      <c r="C117" s="113"/>
      <c r="D117" s="114"/>
      <c r="E117" s="115"/>
    </row>
    <row r="118" spans="1:5" ht="15.75">
      <c r="A118" s="111"/>
      <c r="B118" s="112"/>
      <c r="C118" s="113"/>
      <c r="D118" s="114"/>
      <c r="E118" s="115"/>
    </row>
    <row r="119" spans="1:5" ht="15.75">
      <c r="A119" s="111"/>
      <c r="B119" s="112"/>
      <c r="C119" s="113"/>
      <c r="D119" s="114"/>
      <c r="E119" s="115"/>
    </row>
    <row r="120" spans="1:5" ht="15.75">
      <c r="A120" s="111"/>
      <c r="B120" s="112"/>
      <c r="C120" s="113"/>
      <c r="D120" s="114"/>
      <c r="E120" s="115"/>
    </row>
    <row r="121" spans="1:5" ht="15.75">
      <c r="A121" s="111"/>
      <c r="B121" s="112"/>
      <c r="C121" s="113"/>
      <c r="D121" s="114"/>
      <c r="E121" s="115"/>
    </row>
    <row r="122" spans="1:5" ht="15.75">
      <c r="A122" s="111"/>
      <c r="B122" s="112"/>
      <c r="C122" s="113"/>
      <c r="D122" s="114"/>
      <c r="E122" s="115"/>
    </row>
    <row r="123" spans="1:5" ht="15.75">
      <c r="A123" s="111"/>
      <c r="B123" s="112"/>
      <c r="C123" s="113"/>
      <c r="D123" s="114"/>
      <c r="E123" s="115"/>
    </row>
    <row r="124" spans="1:5" ht="15.75">
      <c r="A124" s="111"/>
      <c r="B124" s="112"/>
      <c r="C124" s="113"/>
      <c r="D124" s="114"/>
      <c r="E124" s="115"/>
    </row>
    <row r="125" spans="1:5" ht="15.75">
      <c r="A125" s="111"/>
      <c r="B125" s="112"/>
      <c r="C125" s="113"/>
      <c r="D125" s="114"/>
      <c r="E125" s="115"/>
    </row>
    <row r="126" spans="1:5" ht="15.75">
      <c r="A126" s="111"/>
      <c r="B126" s="116"/>
      <c r="C126" s="113"/>
      <c r="D126" s="114"/>
      <c r="E126" s="114"/>
    </row>
    <row r="127" spans="1:5" ht="15.75">
      <c r="A127" s="111"/>
      <c r="B127" s="112"/>
      <c r="C127" s="113"/>
      <c r="D127" s="114"/>
      <c r="E127" s="114"/>
    </row>
    <row r="128" spans="1:5" ht="15.75">
      <c r="A128" s="111"/>
      <c r="B128" s="117"/>
      <c r="C128" s="113"/>
      <c r="D128" s="114"/>
      <c r="E128" s="114"/>
    </row>
    <row r="129" spans="1:5" ht="15.75">
      <c r="A129" s="111"/>
      <c r="B129" s="117"/>
      <c r="D129" s="114"/>
      <c r="E129" s="114"/>
    </row>
    <row r="130" spans="1:5" ht="15.75">
      <c r="A130" s="111"/>
      <c r="B130" s="117"/>
      <c r="C130" s="118"/>
      <c r="D130" s="114"/>
      <c r="E130" s="114"/>
    </row>
    <row r="131" spans="1:5" ht="15.75">
      <c r="A131" s="111"/>
      <c r="B131" s="117"/>
      <c r="C131" s="119"/>
      <c r="D131" s="114"/>
      <c r="E131" s="114"/>
    </row>
    <row r="132" spans="1:5" ht="15.75">
      <c r="A132" s="111"/>
      <c r="B132" s="117"/>
      <c r="C132" s="113"/>
      <c r="D132" s="114"/>
      <c r="E132" s="114"/>
    </row>
    <row r="133" spans="1:5" ht="15.75">
      <c r="A133" s="111"/>
      <c r="B133" s="117"/>
      <c r="C133" s="113"/>
      <c r="D133" s="114"/>
      <c r="E133" s="114"/>
    </row>
    <row r="134" spans="1:5" ht="15.75">
      <c r="A134" s="111"/>
      <c r="B134" s="117"/>
      <c r="C134" s="113"/>
      <c r="D134" s="114"/>
      <c r="E134" s="114"/>
    </row>
    <row r="135" spans="1:5" ht="15.75">
      <c r="A135" s="111"/>
      <c r="B135" s="117"/>
      <c r="C135" s="113"/>
      <c r="D135" s="114"/>
      <c r="E135" s="114"/>
    </row>
    <row r="136" spans="1:5" ht="15.75">
      <c r="A136" s="111"/>
      <c r="B136" s="112"/>
      <c r="C136" s="113"/>
      <c r="D136" s="114"/>
      <c r="E136" s="114"/>
    </row>
    <row r="137" spans="1:5" ht="15.75">
      <c r="A137" s="111"/>
      <c r="B137" s="112"/>
      <c r="C137" s="113"/>
      <c r="D137" s="114"/>
      <c r="E137" s="114"/>
    </row>
    <row r="138" spans="1:5" ht="15.75">
      <c r="A138" s="111"/>
      <c r="B138" s="112"/>
      <c r="C138" s="113"/>
      <c r="D138" s="114"/>
      <c r="E138" s="114"/>
    </row>
    <row r="139" spans="1:5" ht="15.75">
      <c r="A139" s="111"/>
      <c r="B139" s="112"/>
      <c r="C139" s="113"/>
      <c r="D139" s="114"/>
      <c r="E139" s="114"/>
    </row>
    <row r="140" spans="1:5" ht="15.75">
      <c r="A140" s="111"/>
      <c r="B140" s="112"/>
      <c r="C140" s="113"/>
      <c r="D140" s="114"/>
      <c r="E140" s="114"/>
    </row>
    <row r="141" spans="1:5" ht="15.75">
      <c r="A141" s="111"/>
      <c r="B141" s="112"/>
      <c r="C141" s="113"/>
      <c r="D141" s="114"/>
      <c r="E141" s="114"/>
    </row>
    <row r="142" spans="1:5" ht="15.75">
      <c r="A142" s="111"/>
      <c r="B142" s="112"/>
      <c r="C142" s="113"/>
      <c r="D142" s="114"/>
      <c r="E142" s="114"/>
    </row>
    <row r="143" spans="1:5" ht="15.75">
      <c r="A143" s="111"/>
      <c r="B143" s="112"/>
      <c r="C143" s="113"/>
      <c r="D143" s="114"/>
      <c r="E143" s="114"/>
    </row>
    <row r="144" spans="1:5" ht="15.75">
      <c r="A144" s="111"/>
      <c r="B144" s="112"/>
      <c r="C144" s="113"/>
      <c r="D144" s="114"/>
      <c r="E144" s="114"/>
    </row>
    <row r="145" spans="1:5" ht="15.75">
      <c r="A145" s="111"/>
      <c r="B145" s="112"/>
      <c r="C145" s="113"/>
      <c r="D145" s="114"/>
      <c r="E145" s="114"/>
    </row>
    <row r="146" spans="1:5" ht="15.75">
      <c r="A146" s="111"/>
      <c r="B146" s="112"/>
      <c r="C146" s="113"/>
      <c r="D146" s="114"/>
      <c r="E146" s="114"/>
    </row>
    <row r="147" spans="1:5" ht="15.75">
      <c r="A147" s="111"/>
      <c r="B147" s="112"/>
      <c r="C147" s="113"/>
      <c r="D147" s="114"/>
      <c r="E147" s="114"/>
    </row>
    <row r="148" spans="1:5" ht="15.75">
      <c r="A148" s="111"/>
      <c r="B148" s="112"/>
      <c r="C148" s="113"/>
      <c r="D148" s="114"/>
      <c r="E148" s="114"/>
    </row>
    <row r="149" spans="1:5" ht="15.75">
      <c r="A149" s="111"/>
      <c r="B149" s="112"/>
      <c r="C149" s="113"/>
      <c r="D149" s="114"/>
      <c r="E149" s="114"/>
    </row>
    <row r="150" spans="1:5" ht="15.75">
      <c r="A150" s="111"/>
      <c r="B150" s="112"/>
      <c r="C150" s="113"/>
      <c r="D150" s="114"/>
      <c r="E150" s="114"/>
    </row>
    <row r="151" spans="1:5" ht="15.75">
      <c r="A151" s="111"/>
      <c r="B151" s="112"/>
      <c r="C151" s="113"/>
      <c r="D151" s="114"/>
      <c r="E151" s="114"/>
    </row>
    <row r="152" spans="1:5" ht="15.75">
      <c r="A152" s="111"/>
      <c r="B152" s="112"/>
      <c r="C152" s="113"/>
      <c r="D152" s="114"/>
      <c r="E152" s="114"/>
    </row>
    <row r="153" spans="1:5" ht="15.75">
      <c r="A153" s="111"/>
      <c r="B153" s="112"/>
      <c r="C153" s="113"/>
      <c r="D153" s="114"/>
      <c r="E153" s="114"/>
    </row>
    <row r="154" spans="1:5" ht="15.75">
      <c r="A154" s="111"/>
      <c r="B154" s="112"/>
      <c r="C154" s="113"/>
      <c r="D154" s="114"/>
      <c r="E154" s="114"/>
    </row>
    <row r="155" spans="1:5" ht="15.75">
      <c r="A155" s="111"/>
      <c r="B155" s="112"/>
      <c r="C155" s="113"/>
      <c r="D155" s="114"/>
      <c r="E155" s="114"/>
    </row>
    <row r="156" spans="1:5" ht="15.75">
      <c r="A156" s="111"/>
      <c r="B156" s="112"/>
      <c r="C156" s="113"/>
      <c r="D156" s="114"/>
      <c r="E156" s="114"/>
    </row>
    <row r="157" spans="1:5" ht="15.75">
      <c r="A157" s="111"/>
      <c r="B157" s="112"/>
      <c r="C157" s="113"/>
      <c r="D157" s="114"/>
      <c r="E157" s="114"/>
    </row>
    <row r="158" spans="1:5" ht="15.75">
      <c r="A158" s="111"/>
      <c r="B158" s="112"/>
      <c r="C158" s="113"/>
      <c r="D158" s="114"/>
      <c r="E158" s="114"/>
    </row>
    <row r="159" spans="1:5" ht="15.75">
      <c r="A159" s="111"/>
      <c r="B159" s="112"/>
      <c r="C159" s="113"/>
      <c r="D159" s="114"/>
      <c r="E159" s="114"/>
    </row>
    <row r="160" spans="1:5" ht="15.75">
      <c r="A160" s="111"/>
      <c r="B160" s="112"/>
      <c r="C160" s="113"/>
      <c r="D160" s="114"/>
      <c r="E160" s="114"/>
    </row>
    <row r="161" spans="1:5" ht="15.75">
      <c r="A161" s="111"/>
      <c r="B161" s="112"/>
      <c r="C161" s="113"/>
      <c r="D161" s="114"/>
      <c r="E161" s="114"/>
    </row>
    <row r="162" spans="1:5" ht="15.75">
      <c r="A162" s="111"/>
      <c r="B162" s="112"/>
      <c r="C162" s="113"/>
      <c r="D162" s="114"/>
      <c r="E162" s="114"/>
    </row>
    <row r="163" spans="1:5" ht="15.75">
      <c r="A163" s="111"/>
      <c r="B163" s="112"/>
      <c r="C163" s="113"/>
      <c r="D163" s="114"/>
      <c r="E163" s="114"/>
    </row>
    <row r="164" spans="1:5" ht="15.75">
      <c r="A164" s="111"/>
      <c r="B164" s="112"/>
      <c r="C164" s="113"/>
      <c r="D164" s="114"/>
      <c r="E164" s="114"/>
    </row>
    <row r="165" spans="1:5" ht="15.75">
      <c r="A165" s="111"/>
      <c r="B165" s="112"/>
      <c r="C165" s="113"/>
      <c r="D165" s="114"/>
      <c r="E165" s="114"/>
    </row>
    <row r="166" spans="1:5" ht="15.75">
      <c r="A166" s="111"/>
      <c r="B166" s="112"/>
      <c r="C166" s="113"/>
      <c r="D166" s="114"/>
      <c r="E166" s="114"/>
    </row>
    <row r="167" spans="1:5" ht="15.75">
      <c r="A167" s="111"/>
      <c r="B167" s="112"/>
      <c r="C167" s="113"/>
      <c r="D167" s="114"/>
      <c r="E167" s="114"/>
    </row>
    <row r="168" spans="1:5" ht="15.75">
      <c r="A168" s="111"/>
      <c r="B168" s="112"/>
      <c r="C168" s="113"/>
      <c r="D168" s="114"/>
      <c r="E168" s="114"/>
    </row>
    <row r="169" spans="1:5" ht="15.75">
      <c r="A169" s="111"/>
      <c r="B169" s="112"/>
      <c r="C169" s="113"/>
      <c r="D169" s="114"/>
      <c r="E169" s="114"/>
    </row>
    <row r="170" spans="1:5" ht="15.75">
      <c r="A170" s="111"/>
      <c r="B170" s="112"/>
      <c r="C170" s="113"/>
      <c r="D170" s="114"/>
      <c r="E170" s="114"/>
    </row>
    <row r="171" spans="1:5" ht="15.75">
      <c r="A171" s="111"/>
      <c r="B171" s="117"/>
      <c r="C171" s="113"/>
      <c r="D171" s="114"/>
      <c r="E171" s="114"/>
    </row>
    <row r="172" spans="1:5" ht="15.75">
      <c r="A172" s="111"/>
      <c r="B172" s="117"/>
      <c r="C172" s="113"/>
      <c r="D172" s="120"/>
      <c r="E172" s="120"/>
    </row>
    <row r="173" spans="1:5" ht="15.75">
      <c r="A173" s="111"/>
      <c r="B173" s="117"/>
      <c r="C173" s="113"/>
      <c r="D173" s="114"/>
      <c r="E173" s="114"/>
    </row>
    <row r="174" spans="1:5" ht="15.75">
      <c r="A174" s="111"/>
      <c r="B174" s="116"/>
      <c r="C174" s="121"/>
      <c r="D174" s="114"/>
      <c r="E174" s="114"/>
    </row>
    <row r="175" spans="1:5" ht="15.75">
      <c r="A175" s="111"/>
      <c r="B175" s="117"/>
      <c r="C175" s="113"/>
      <c r="D175" s="120"/>
      <c r="E175" s="120"/>
    </row>
    <row r="176" spans="1:5" ht="15.75">
      <c r="A176" s="111"/>
      <c r="B176" s="117"/>
      <c r="C176" s="113"/>
      <c r="D176" s="120"/>
      <c r="E176" s="120"/>
    </row>
    <row r="177" spans="1:5" ht="15.75">
      <c r="A177" s="111"/>
      <c r="B177" s="116"/>
      <c r="C177" s="113"/>
      <c r="D177" s="114"/>
      <c r="E177" s="114"/>
    </row>
    <row r="178" spans="1:5" ht="15.75">
      <c r="A178" s="111"/>
      <c r="B178" s="116"/>
      <c r="C178" s="121"/>
      <c r="D178" s="120"/>
      <c r="E178" s="120"/>
    </row>
    <row r="179" spans="1:5" ht="15.75">
      <c r="A179" s="111"/>
      <c r="B179" s="117"/>
      <c r="C179" s="113"/>
      <c r="D179" s="120"/>
      <c r="E179" s="120"/>
    </row>
    <row r="180" spans="1:5" ht="15.75">
      <c r="A180" s="111"/>
      <c r="B180" s="117"/>
      <c r="C180" s="113"/>
      <c r="D180" s="114"/>
      <c r="E180" s="114"/>
    </row>
    <row r="181" spans="1:5" ht="15">
      <c r="A181" s="122"/>
      <c r="B181" s="116"/>
      <c r="C181" s="121"/>
      <c r="D181" s="120"/>
      <c r="E181" s="120"/>
    </row>
    <row r="182" spans="1:5" ht="15.75">
      <c r="A182" s="111"/>
      <c r="B182" s="117"/>
      <c r="C182" s="113"/>
      <c r="D182" s="120"/>
      <c r="E182" s="120"/>
    </row>
    <row r="183" spans="1:5" ht="14.25" customHeight="1">
      <c r="A183" s="111"/>
      <c r="B183" s="117"/>
      <c r="C183" s="113"/>
      <c r="D183" s="122"/>
      <c r="E183" s="122"/>
    </row>
    <row r="184" spans="1:5" ht="15.75">
      <c r="A184" s="111"/>
      <c r="B184" s="112"/>
      <c r="C184" s="121"/>
      <c r="D184" s="114"/>
      <c r="E184" s="114"/>
    </row>
    <row r="185" spans="1:5" ht="15.75">
      <c r="A185" s="111"/>
      <c r="B185" s="112"/>
      <c r="C185" s="123"/>
      <c r="D185" s="114"/>
      <c r="E185" s="114"/>
    </row>
    <row r="186" spans="1:5" ht="15.75">
      <c r="A186" s="111"/>
      <c r="B186" s="112"/>
      <c r="C186" s="113"/>
      <c r="D186" s="114"/>
      <c r="E186" s="114"/>
    </row>
    <row r="187" spans="1:5" ht="15.75">
      <c r="A187" s="111"/>
      <c r="B187" s="112"/>
      <c r="C187" s="113"/>
      <c r="D187" s="114"/>
      <c r="E187" s="114"/>
    </row>
    <row r="188" spans="1:5" ht="15.75">
      <c r="A188" s="111"/>
      <c r="B188" s="112"/>
      <c r="C188" s="113"/>
      <c r="D188" s="114"/>
      <c r="E188" s="114"/>
    </row>
    <row r="189" spans="1:5" ht="15.75">
      <c r="A189" s="111"/>
      <c r="B189" s="112"/>
      <c r="C189" s="123"/>
      <c r="D189" s="114"/>
      <c r="E189" s="114"/>
    </row>
    <row r="190" spans="1:5" ht="15.75">
      <c r="A190" s="111"/>
      <c r="B190" s="112"/>
      <c r="C190" s="113"/>
      <c r="D190" s="114"/>
      <c r="E190" s="114"/>
    </row>
    <row r="191" spans="1:5" ht="15.75">
      <c r="A191" s="111"/>
      <c r="B191" s="112"/>
      <c r="C191" s="113"/>
      <c r="D191" s="114"/>
      <c r="E191" s="114"/>
    </row>
    <row r="192" spans="1:5" ht="15.75">
      <c r="A192" s="111"/>
      <c r="B192" s="117"/>
      <c r="C192" s="121"/>
      <c r="D192" s="114"/>
      <c r="E192" s="114"/>
    </row>
    <row r="193" spans="1:5" ht="15.75">
      <c r="A193" s="111"/>
      <c r="B193" s="112"/>
      <c r="C193" s="113"/>
      <c r="D193" s="114"/>
      <c r="E193" s="114"/>
    </row>
    <row r="194" spans="1:5" ht="15.75">
      <c r="A194" s="111"/>
      <c r="B194" s="112"/>
      <c r="C194" s="121"/>
      <c r="D194" s="114"/>
      <c r="E194" s="114"/>
    </row>
    <row r="195" spans="1:5" ht="75" customHeight="1">
      <c r="A195" s="122"/>
      <c r="B195" s="112"/>
      <c r="C195" s="113"/>
      <c r="D195" s="114"/>
      <c r="E195" s="114"/>
    </row>
    <row r="196" spans="1:5" ht="15.75">
      <c r="A196" s="111"/>
      <c r="B196" s="117"/>
      <c r="C196" s="113"/>
      <c r="D196" s="114"/>
      <c r="E196" s="114"/>
    </row>
    <row r="197" spans="1:5" ht="15.75">
      <c r="A197" s="111"/>
      <c r="B197" s="112"/>
      <c r="C197" s="113"/>
      <c r="D197" s="122"/>
      <c r="E197" s="122"/>
    </row>
    <row r="198" spans="1:5" ht="15.75">
      <c r="A198" s="111"/>
      <c r="B198" s="112"/>
      <c r="C198" s="121"/>
      <c r="D198" s="114"/>
      <c r="E198" s="114"/>
    </row>
    <row r="199" spans="1:5" ht="15.75">
      <c r="A199" s="111"/>
      <c r="B199" s="112"/>
      <c r="C199" s="121"/>
      <c r="D199" s="114"/>
      <c r="E199" s="114"/>
    </row>
    <row r="200" spans="1:5" ht="15.75">
      <c r="A200" s="111"/>
      <c r="B200" s="112"/>
      <c r="C200" s="113"/>
      <c r="D200" s="114"/>
      <c r="E200" s="114"/>
    </row>
    <row r="201" spans="1:5" ht="15">
      <c r="A201" s="122"/>
      <c r="B201" s="112"/>
      <c r="C201" s="113"/>
      <c r="D201" s="114"/>
      <c r="E201" s="114"/>
    </row>
    <row r="202" spans="1:5" ht="15.75">
      <c r="A202" s="111"/>
      <c r="B202" s="117"/>
      <c r="C202" s="113"/>
      <c r="D202" s="114"/>
      <c r="E202" s="114"/>
    </row>
    <row r="203" spans="1:5" ht="15.75">
      <c r="A203" s="111"/>
      <c r="B203" s="117"/>
      <c r="C203" s="113"/>
      <c r="D203" s="114"/>
      <c r="E203" s="114"/>
    </row>
    <row r="204" spans="1:5" ht="15">
      <c r="A204" s="124"/>
      <c r="B204" s="112"/>
      <c r="C204" s="121"/>
      <c r="D204" s="114"/>
      <c r="E204" s="114"/>
    </row>
    <row r="205" spans="1:5" ht="15">
      <c r="A205" s="124"/>
      <c r="B205" s="112"/>
      <c r="C205" s="121"/>
      <c r="D205" s="114"/>
      <c r="E205" s="114"/>
    </row>
    <row r="206" spans="1:5" ht="15">
      <c r="A206" s="124"/>
      <c r="B206" s="112"/>
      <c r="C206" s="113"/>
      <c r="D206" s="114"/>
      <c r="E206" s="114"/>
    </row>
    <row r="207" spans="1:5" ht="15">
      <c r="A207" s="124"/>
      <c r="B207" s="112"/>
      <c r="C207" s="113"/>
      <c r="D207" s="114"/>
      <c r="E207" s="114"/>
    </row>
    <row r="208" spans="1:5" ht="15.75">
      <c r="A208" s="111"/>
      <c r="B208" s="112"/>
      <c r="C208" s="113"/>
      <c r="D208" s="114"/>
      <c r="E208" s="114"/>
    </row>
    <row r="209" spans="1:5" ht="15.75">
      <c r="A209" s="111"/>
      <c r="B209" s="112"/>
      <c r="C209" s="113"/>
      <c r="D209" s="114"/>
      <c r="E209" s="114"/>
    </row>
    <row r="210" spans="1:5" ht="15.75">
      <c r="A210" s="111"/>
      <c r="B210" s="112"/>
      <c r="C210" s="113"/>
      <c r="D210" s="114"/>
      <c r="E210" s="114"/>
    </row>
    <row r="211" spans="1:5" ht="15.75">
      <c r="A211" s="111"/>
      <c r="B211" s="112"/>
      <c r="C211" s="113"/>
      <c r="D211" s="114"/>
      <c r="E211" s="114"/>
    </row>
    <row r="212" spans="1:5" ht="15.75">
      <c r="A212" s="111"/>
      <c r="B212" s="112"/>
      <c r="C212" s="113"/>
      <c r="D212" s="114"/>
      <c r="E212" s="114"/>
    </row>
    <row r="213" spans="1:5" ht="15.75">
      <c r="A213" s="111"/>
      <c r="B213" s="112"/>
      <c r="C213" s="113"/>
      <c r="D213" s="114"/>
      <c r="E213" s="114"/>
    </row>
    <row r="214" spans="1:5" ht="15.75">
      <c r="A214" s="111"/>
      <c r="B214" s="112"/>
      <c r="C214" s="113"/>
      <c r="D214" s="114"/>
      <c r="E214" s="114"/>
    </row>
    <row r="215" spans="1:5" ht="15.75">
      <c r="A215" s="111"/>
      <c r="B215" s="117"/>
      <c r="C215" s="113"/>
      <c r="D215" s="114"/>
      <c r="E215" s="114"/>
    </row>
    <row r="216" spans="1:5" ht="15.75">
      <c r="A216" s="111"/>
      <c r="B216" s="112"/>
      <c r="C216" s="113"/>
      <c r="D216" s="114"/>
      <c r="E216" s="114"/>
    </row>
    <row r="217" spans="1:5" ht="15.75">
      <c r="A217" s="111"/>
      <c r="B217" s="112"/>
      <c r="C217" s="121"/>
      <c r="D217" s="114"/>
      <c r="E217" s="114"/>
    </row>
    <row r="218" spans="1:5" ht="15.75">
      <c r="A218" s="111"/>
      <c r="B218" s="112"/>
      <c r="C218" s="113"/>
      <c r="D218" s="114"/>
      <c r="E218" s="114"/>
    </row>
    <row r="219" spans="1:5" ht="15.75">
      <c r="A219" s="111"/>
      <c r="B219" s="112"/>
      <c r="C219" s="113"/>
      <c r="D219" s="114"/>
      <c r="E219" s="114"/>
    </row>
    <row r="220" spans="1:5" ht="15.75">
      <c r="A220" s="111"/>
      <c r="B220" s="112"/>
      <c r="C220" s="113"/>
      <c r="D220" s="114"/>
      <c r="E220" s="114"/>
    </row>
    <row r="221" spans="1:5" ht="15.75">
      <c r="A221" s="111"/>
      <c r="B221" s="112"/>
      <c r="C221" s="113"/>
      <c r="D221" s="114"/>
      <c r="E221" s="114"/>
    </row>
    <row r="222" spans="1:5" ht="15.75">
      <c r="A222" s="111"/>
      <c r="B222" s="117"/>
      <c r="C222" s="113"/>
      <c r="D222" s="114"/>
      <c r="E222" s="114"/>
    </row>
    <row r="223" spans="1:5" ht="15.75">
      <c r="A223" s="111"/>
      <c r="B223" s="117"/>
      <c r="C223" s="113"/>
      <c r="D223" s="114"/>
      <c r="E223" s="114"/>
    </row>
    <row r="224" spans="1:5" ht="15.75">
      <c r="A224" s="111"/>
      <c r="B224" s="117"/>
      <c r="C224" s="121"/>
      <c r="D224" s="114"/>
      <c r="E224" s="114"/>
    </row>
    <row r="225" spans="1:5" ht="15.75">
      <c r="A225" s="111"/>
      <c r="B225" s="117"/>
      <c r="C225" s="113"/>
      <c r="D225" s="114"/>
      <c r="E225" s="114"/>
    </row>
    <row r="226" spans="1:5" ht="15.75">
      <c r="A226" s="111"/>
      <c r="B226" s="117"/>
      <c r="C226" s="113"/>
      <c r="D226" s="114"/>
      <c r="E226" s="114"/>
    </row>
    <row r="227" spans="1:5" ht="15.75">
      <c r="A227" s="111"/>
      <c r="B227" s="112"/>
      <c r="C227" s="113"/>
      <c r="D227" s="114"/>
      <c r="E227" s="114"/>
    </row>
    <row r="228" spans="1:5" ht="15.75">
      <c r="A228" s="111"/>
      <c r="B228" s="112"/>
      <c r="C228" s="113"/>
      <c r="D228" s="114"/>
      <c r="E228" s="114"/>
    </row>
    <row r="229" spans="1:5" ht="15.75">
      <c r="A229" s="111"/>
      <c r="B229" s="112"/>
      <c r="C229" s="113"/>
      <c r="D229" s="114"/>
      <c r="E229" s="114"/>
    </row>
    <row r="230" spans="1:5" ht="15.75">
      <c r="A230" s="111"/>
      <c r="B230" s="117"/>
      <c r="C230" s="113"/>
      <c r="D230" s="114"/>
      <c r="E230" s="114"/>
    </row>
    <row r="231" spans="1:5" ht="15.75">
      <c r="A231" s="111"/>
      <c r="B231" s="117"/>
      <c r="C231" s="113"/>
      <c r="D231" s="114"/>
      <c r="E231" s="114"/>
    </row>
    <row r="232" spans="1:5" ht="15.75">
      <c r="A232" s="111"/>
      <c r="B232" s="117"/>
      <c r="C232" s="121"/>
      <c r="D232" s="114"/>
      <c r="E232" s="114"/>
    </row>
    <row r="233" spans="1:5" ht="15.75">
      <c r="A233" s="111"/>
      <c r="B233" s="117"/>
      <c r="C233" s="113"/>
      <c r="D233" s="114"/>
      <c r="E233" s="114"/>
    </row>
    <row r="234" spans="1:5" ht="15.75">
      <c r="A234" s="111"/>
      <c r="B234" s="117"/>
      <c r="C234" s="121"/>
      <c r="D234" s="114"/>
      <c r="E234" s="114"/>
    </row>
    <row r="235" spans="1:5" ht="15.75">
      <c r="A235" s="111"/>
      <c r="B235" s="112"/>
      <c r="C235" s="113"/>
      <c r="D235" s="114"/>
      <c r="E235" s="114"/>
    </row>
    <row r="236" spans="1:5" ht="15.75">
      <c r="A236" s="111"/>
      <c r="B236" s="112"/>
      <c r="C236" s="121"/>
      <c r="D236" s="114"/>
      <c r="E236" s="114"/>
    </row>
    <row r="237" spans="1:5" ht="15.75">
      <c r="A237" s="111"/>
      <c r="B237" s="112"/>
      <c r="C237" s="113"/>
      <c r="D237" s="114"/>
      <c r="E237" s="114"/>
    </row>
    <row r="238" spans="1:5" ht="15.75">
      <c r="A238" s="111"/>
      <c r="B238" s="112"/>
      <c r="C238" s="113"/>
      <c r="D238" s="114"/>
      <c r="E238" s="114"/>
    </row>
    <row r="239" spans="1:5" ht="15.75">
      <c r="A239" s="111"/>
      <c r="B239" s="117"/>
      <c r="C239" s="121"/>
      <c r="D239" s="114"/>
      <c r="E239" s="114"/>
    </row>
    <row r="240" spans="1:5" ht="15">
      <c r="A240" s="125"/>
      <c r="B240" s="112"/>
      <c r="C240" s="113"/>
      <c r="D240" s="114"/>
      <c r="E240" s="114"/>
    </row>
    <row r="241" spans="1:5" ht="15.75">
      <c r="A241" s="111"/>
      <c r="B241" s="117"/>
      <c r="C241" s="121"/>
      <c r="D241" s="114"/>
      <c r="E241" s="114"/>
    </row>
    <row r="242" spans="1:5" ht="15.75">
      <c r="A242" s="111"/>
      <c r="B242" s="112"/>
      <c r="C242" s="113"/>
      <c r="D242" s="114"/>
      <c r="E242" s="114"/>
    </row>
    <row r="243" spans="1:5" ht="15.75">
      <c r="A243" s="111"/>
      <c r="B243" s="112"/>
      <c r="C243" s="121"/>
      <c r="D243" s="114"/>
      <c r="E243" s="114"/>
    </row>
    <row r="244" spans="1:5" ht="15.75">
      <c r="A244" s="111"/>
      <c r="B244" s="112"/>
      <c r="C244" s="121"/>
      <c r="D244" s="114"/>
      <c r="E244" s="114"/>
    </row>
    <row r="245" spans="1:5" ht="15.75">
      <c r="A245" s="111"/>
      <c r="B245" s="112"/>
      <c r="C245" s="113"/>
      <c r="D245" s="114"/>
      <c r="E245" s="114"/>
    </row>
    <row r="246" spans="1:5" ht="15.75">
      <c r="A246" s="111"/>
      <c r="B246" s="112"/>
      <c r="C246" s="113"/>
      <c r="D246" s="114"/>
      <c r="E246" s="114"/>
    </row>
    <row r="247" spans="1:5" ht="15.75">
      <c r="A247" s="111"/>
      <c r="B247" s="117"/>
      <c r="C247" s="113"/>
      <c r="D247" s="114"/>
      <c r="E247" s="114"/>
    </row>
    <row r="248" spans="1:5" ht="15.75">
      <c r="A248" s="111"/>
      <c r="B248" s="112"/>
      <c r="C248" s="113"/>
      <c r="D248" s="114"/>
      <c r="E248" s="114"/>
    </row>
    <row r="249" spans="1:5" ht="15.75">
      <c r="A249" s="111"/>
      <c r="B249" s="112"/>
      <c r="C249" s="121"/>
      <c r="D249" s="114"/>
      <c r="E249" s="114"/>
    </row>
    <row r="250" spans="1:5" ht="15.75">
      <c r="A250" s="111"/>
      <c r="B250" s="112"/>
      <c r="C250" s="113"/>
      <c r="D250" s="114"/>
      <c r="E250" s="114"/>
    </row>
    <row r="251" spans="1:5" ht="15.75">
      <c r="A251" s="111"/>
      <c r="B251" s="112"/>
      <c r="C251" s="113"/>
      <c r="D251" s="114"/>
      <c r="E251" s="114"/>
    </row>
    <row r="252" spans="1:5" ht="15.75">
      <c r="A252" s="111"/>
      <c r="B252" s="117"/>
      <c r="C252" s="113"/>
      <c r="D252" s="114"/>
      <c r="E252" s="114"/>
    </row>
    <row r="253" spans="1:5" ht="15.75">
      <c r="A253" s="111"/>
      <c r="B253" s="117"/>
      <c r="C253" s="113"/>
      <c r="D253" s="114"/>
      <c r="E253" s="114"/>
    </row>
    <row r="254" spans="1:5" ht="15.75">
      <c r="A254" s="111"/>
      <c r="B254" s="117"/>
      <c r="C254" s="126"/>
      <c r="D254" s="114"/>
      <c r="E254" s="114"/>
    </row>
    <row r="255" spans="1:5" ht="15.75">
      <c r="A255" s="111"/>
      <c r="B255" s="112"/>
      <c r="C255" s="127"/>
      <c r="D255" s="114"/>
      <c r="E255" s="114"/>
    </row>
    <row r="256" spans="1:5" ht="15.75">
      <c r="A256" s="111"/>
      <c r="B256" s="117"/>
      <c r="C256" s="127"/>
      <c r="D256" s="114"/>
      <c r="E256" s="114"/>
    </row>
    <row r="257" spans="1:5" ht="15.75">
      <c r="A257" s="111"/>
      <c r="B257" s="112"/>
      <c r="C257" s="127"/>
      <c r="D257" s="114"/>
      <c r="E257" s="114"/>
    </row>
    <row r="258" spans="1:5" ht="15.75">
      <c r="A258" s="111"/>
      <c r="B258" s="112"/>
      <c r="C258" s="127"/>
      <c r="D258" s="114"/>
      <c r="E258" s="114"/>
    </row>
    <row r="259" spans="1:5" ht="15.75">
      <c r="A259" s="111"/>
      <c r="B259" s="112"/>
      <c r="C259" s="127"/>
      <c r="D259" s="114"/>
      <c r="E259" s="114"/>
    </row>
    <row r="260" spans="1:5" ht="15.75">
      <c r="A260" s="111"/>
      <c r="B260" s="112"/>
      <c r="C260" s="127"/>
      <c r="D260" s="114"/>
      <c r="E260" s="114"/>
    </row>
    <row r="261" spans="1:5" ht="15.75">
      <c r="A261" s="111"/>
      <c r="B261" s="112"/>
      <c r="C261" s="127"/>
      <c r="D261" s="114"/>
      <c r="E261" s="114"/>
    </row>
    <row r="262" spans="1:5" ht="15.75">
      <c r="A262" s="111"/>
      <c r="B262" s="112"/>
      <c r="C262" s="126"/>
      <c r="D262" s="114"/>
      <c r="E262" s="114"/>
    </row>
    <row r="263" spans="1:5" ht="15">
      <c r="A263" s="128"/>
      <c r="B263" s="112"/>
      <c r="C263" s="113"/>
      <c r="D263" s="114"/>
      <c r="E263" s="114"/>
    </row>
    <row r="264" spans="1:5" ht="15.75">
      <c r="A264" s="111"/>
      <c r="B264" s="117"/>
      <c r="C264" s="121"/>
      <c r="D264" s="114"/>
      <c r="E264" s="114"/>
    </row>
    <row r="265" spans="1:5" ht="15.75">
      <c r="A265" s="111"/>
      <c r="B265" s="112"/>
      <c r="C265" s="113"/>
      <c r="D265" s="114"/>
      <c r="E265" s="114"/>
    </row>
    <row r="266" spans="1:5" ht="15.75">
      <c r="A266" s="111"/>
      <c r="B266" s="112"/>
      <c r="C266" s="121"/>
      <c r="D266" s="114"/>
      <c r="E266" s="114"/>
    </row>
    <row r="267" spans="1:5" ht="15.75">
      <c r="A267" s="111"/>
      <c r="B267" s="117"/>
      <c r="C267" s="126"/>
      <c r="D267" s="114"/>
      <c r="E267" s="114"/>
    </row>
    <row r="268" spans="1:5" ht="15.75">
      <c r="A268" s="111"/>
      <c r="B268" s="117"/>
      <c r="C268" s="127"/>
      <c r="D268" s="114"/>
      <c r="E268" s="114"/>
    </row>
    <row r="269" spans="1:5" ht="15.75">
      <c r="A269" s="111"/>
      <c r="B269" s="117"/>
      <c r="C269" s="113"/>
      <c r="D269" s="114"/>
      <c r="E269" s="114"/>
    </row>
    <row r="270" spans="1:5" ht="15.75">
      <c r="A270" s="111"/>
      <c r="B270" s="117"/>
      <c r="C270" s="126"/>
      <c r="D270" s="114"/>
      <c r="E270" s="114"/>
    </row>
    <row r="271" spans="1:5" ht="15.75">
      <c r="A271" s="111"/>
      <c r="B271" s="117"/>
      <c r="C271" s="127"/>
      <c r="D271" s="114"/>
      <c r="E271" s="114"/>
    </row>
    <row r="272" spans="1:5" ht="15.75">
      <c r="A272" s="111"/>
      <c r="B272" s="117"/>
      <c r="C272" s="127"/>
      <c r="D272" s="114"/>
      <c r="E272" s="114"/>
    </row>
    <row r="273" spans="1:5" ht="15.75">
      <c r="A273" s="111"/>
      <c r="B273" s="112"/>
      <c r="C273" s="127"/>
      <c r="D273" s="114"/>
      <c r="E273" s="114"/>
    </row>
    <row r="274" spans="1:5" ht="15.75">
      <c r="A274" s="111"/>
      <c r="B274" s="112"/>
      <c r="C274" s="127"/>
      <c r="D274" s="114"/>
      <c r="E274" s="114"/>
    </row>
    <row r="275" spans="1:5" ht="15.75">
      <c r="A275" s="111"/>
      <c r="B275" s="112"/>
      <c r="C275" s="127"/>
      <c r="D275" s="114"/>
      <c r="E275" s="114"/>
    </row>
    <row r="276" spans="1:5" ht="15.75">
      <c r="A276" s="111"/>
      <c r="B276" s="112"/>
      <c r="C276" s="129"/>
      <c r="D276" s="114"/>
      <c r="E276" s="114"/>
    </row>
    <row r="277" spans="1:5" ht="15.75">
      <c r="A277" s="111"/>
      <c r="B277" s="112"/>
      <c r="C277" s="113"/>
      <c r="D277" s="114"/>
      <c r="E277" s="114"/>
    </row>
    <row r="278" spans="1:5" ht="15.75">
      <c r="A278" s="111"/>
      <c r="B278" s="112"/>
      <c r="C278" s="127"/>
      <c r="D278" s="114"/>
      <c r="E278" s="114"/>
    </row>
    <row r="279" spans="1:5" ht="15.75">
      <c r="A279" s="111"/>
      <c r="B279" s="112"/>
      <c r="C279" s="127"/>
      <c r="D279" s="114"/>
      <c r="E279" s="114"/>
    </row>
    <row r="280" spans="1:5" ht="15.75">
      <c r="A280" s="111"/>
      <c r="B280" s="112"/>
      <c r="C280" s="126"/>
      <c r="D280" s="114"/>
      <c r="E280" s="114"/>
    </row>
    <row r="281" spans="1:5" ht="15.75">
      <c r="A281" s="111"/>
      <c r="B281" s="112"/>
      <c r="C281" s="127"/>
      <c r="D281" s="114"/>
      <c r="E281" s="114"/>
    </row>
    <row r="282" spans="1:5" ht="15.75">
      <c r="A282" s="111"/>
      <c r="B282" s="112"/>
      <c r="C282" s="127"/>
      <c r="D282" s="114"/>
      <c r="E282" s="114"/>
    </row>
    <row r="283" spans="1:5" ht="15.75">
      <c r="A283" s="111"/>
      <c r="B283" s="112"/>
      <c r="C283" s="127"/>
      <c r="D283" s="114"/>
      <c r="E283" s="114"/>
    </row>
    <row r="284" spans="1:5" ht="15">
      <c r="A284" s="122"/>
      <c r="B284" s="112"/>
      <c r="C284" s="127"/>
      <c r="D284" s="114"/>
      <c r="E284" s="114"/>
    </row>
    <row r="285" spans="1:5" ht="15.75">
      <c r="A285" s="111"/>
      <c r="B285" s="117"/>
      <c r="C285" s="126"/>
      <c r="D285" s="114"/>
      <c r="E285" s="114"/>
    </row>
    <row r="286" spans="1:5" ht="15.75">
      <c r="A286" s="111"/>
      <c r="B286" s="117"/>
      <c r="C286" s="127"/>
      <c r="D286" s="122"/>
      <c r="E286" s="122"/>
    </row>
    <row r="287" spans="1:5" ht="75" customHeight="1">
      <c r="A287" s="111"/>
      <c r="B287" s="130"/>
      <c r="C287" s="121"/>
      <c r="D287" s="114"/>
      <c r="E287" s="114"/>
    </row>
    <row r="288" spans="1:5" ht="15.75">
      <c r="A288" s="111"/>
      <c r="B288" s="130"/>
      <c r="C288" s="131"/>
      <c r="D288" s="114"/>
      <c r="E288" s="114"/>
    </row>
    <row r="289" spans="1:5" ht="15.75">
      <c r="A289" s="111"/>
      <c r="B289" s="130"/>
      <c r="C289" s="132"/>
      <c r="D289" s="114"/>
      <c r="E289" s="114"/>
    </row>
    <row r="290" spans="1:5" ht="15.75">
      <c r="A290" s="111"/>
      <c r="B290" s="130"/>
      <c r="C290" s="132"/>
      <c r="D290" s="114"/>
      <c r="E290" s="114"/>
    </row>
    <row r="291" spans="1:5" ht="15.75">
      <c r="A291" s="111"/>
      <c r="B291" s="133"/>
      <c r="C291" s="132"/>
      <c r="D291" s="114"/>
      <c r="E291" s="114"/>
    </row>
    <row r="292" spans="1:5" ht="15.75">
      <c r="A292" s="111"/>
      <c r="B292" s="130"/>
      <c r="C292" s="132"/>
      <c r="D292" s="114"/>
      <c r="E292" s="114"/>
    </row>
    <row r="293" spans="1:5" ht="15.75">
      <c r="A293" s="111"/>
      <c r="B293" s="130"/>
      <c r="C293" s="131"/>
      <c r="D293" s="114"/>
      <c r="E293" s="114"/>
    </row>
    <row r="294" spans="1:5" ht="90" customHeight="1">
      <c r="A294" s="111"/>
      <c r="B294" s="130"/>
      <c r="C294" s="132"/>
      <c r="D294" s="114"/>
      <c r="E294" s="114"/>
    </row>
    <row r="295" spans="1:5" ht="15.75">
      <c r="A295" s="111"/>
      <c r="B295" s="117"/>
      <c r="C295" s="132"/>
      <c r="D295" s="114"/>
      <c r="E295" s="114"/>
    </row>
    <row r="296" spans="1:5" ht="15.75">
      <c r="A296" s="111"/>
      <c r="B296" s="112"/>
      <c r="C296" s="132"/>
      <c r="D296" s="114"/>
      <c r="E296" s="114"/>
    </row>
    <row r="297" spans="1:5" ht="15.75">
      <c r="A297" s="111"/>
      <c r="B297" s="112"/>
      <c r="C297" s="131"/>
      <c r="D297" s="114"/>
      <c r="E297" s="114"/>
    </row>
    <row r="298" spans="1:5" ht="15.75">
      <c r="A298" s="111"/>
      <c r="B298" s="112"/>
      <c r="C298" s="134"/>
      <c r="D298" s="114"/>
      <c r="E298" s="114"/>
    </row>
    <row r="299" spans="1:5" ht="15.75">
      <c r="A299" s="111"/>
      <c r="B299" s="112"/>
      <c r="C299" s="131"/>
      <c r="D299" s="114"/>
      <c r="E299" s="114"/>
    </row>
    <row r="300" spans="1:5" ht="15.75">
      <c r="A300" s="111"/>
      <c r="B300" s="112"/>
      <c r="C300" s="134"/>
      <c r="D300" s="114"/>
      <c r="E300" s="114"/>
    </row>
    <row r="301" spans="1:5" ht="15.75">
      <c r="A301" s="111"/>
      <c r="B301" s="112"/>
      <c r="C301" s="134"/>
      <c r="D301" s="114"/>
      <c r="E301" s="114"/>
    </row>
    <row r="302" spans="1:5" ht="15">
      <c r="A302" s="122"/>
      <c r="B302" s="112"/>
      <c r="C302" s="134"/>
      <c r="D302" s="114"/>
      <c r="E302" s="114"/>
    </row>
    <row r="303" spans="1:5" ht="15.75">
      <c r="A303" s="111"/>
      <c r="B303" s="117"/>
      <c r="C303" s="131"/>
      <c r="D303" s="114"/>
      <c r="E303" s="114"/>
    </row>
    <row r="304" spans="1:5" ht="15.75">
      <c r="A304" s="111"/>
      <c r="B304" s="117"/>
      <c r="C304" s="134"/>
      <c r="D304" s="114"/>
      <c r="E304" s="114"/>
    </row>
    <row r="305" spans="1:5" ht="15.75">
      <c r="A305" s="111"/>
      <c r="B305" s="112"/>
      <c r="C305" s="121"/>
      <c r="D305" s="114"/>
      <c r="E305" s="114"/>
    </row>
    <row r="306" spans="1:5" ht="15.75">
      <c r="A306" s="111"/>
      <c r="B306" s="112"/>
      <c r="C306" s="121"/>
      <c r="D306" s="114"/>
      <c r="E306" s="114"/>
    </row>
    <row r="307" spans="1:5" ht="15.75">
      <c r="A307" s="111"/>
      <c r="B307" s="112"/>
      <c r="C307" s="109"/>
      <c r="D307" s="114"/>
      <c r="E307" s="114"/>
    </row>
    <row r="308" spans="1:5" ht="15.75">
      <c r="A308" s="111"/>
      <c r="B308" s="112"/>
      <c r="C308" s="109"/>
      <c r="D308" s="114"/>
      <c r="E308" s="114"/>
    </row>
    <row r="309" spans="1:5" ht="15.75">
      <c r="A309" s="111"/>
      <c r="B309" s="112"/>
      <c r="C309" s="109"/>
      <c r="D309" s="114"/>
      <c r="E309" s="114"/>
    </row>
    <row r="310" spans="1:5" ht="15.75">
      <c r="A310" s="111"/>
      <c r="B310" s="112"/>
      <c r="C310" s="109"/>
      <c r="D310" s="114"/>
      <c r="E310" s="114"/>
    </row>
    <row r="311" spans="1:5" ht="15.75">
      <c r="A311" s="111"/>
      <c r="B311" s="112"/>
      <c r="C311" s="109"/>
      <c r="D311" s="114"/>
      <c r="E311" s="114"/>
    </row>
    <row r="312" spans="1:5" ht="15.75">
      <c r="A312" s="111"/>
      <c r="B312" s="112"/>
      <c r="C312" s="109"/>
      <c r="D312" s="114"/>
      <c r="E312" s="114"/>
    </row>
    <row r="313" spans="1:5" ht="15.75">
      <c r="A313" s="111"/>
      <c r="B313" s="112"/>
      <c r="C313" s="109"/>
      <c r="D313" s="114"/>
      <c r="E313" s="114"/>
    </row>
    <row r="314" spans="1:5" ht="15.75">
      <c r="A314" s="111"/>
      <c r="B314" s="117"/>
      <c r="C314" s="109"/>
      <c r="D314" s="114"/>
      <c r="E314" s="114"/>
    </row>
    <row r="315" spans="1:5" ht="15.75">
      <c r="A315" s="111"/>
      <c r="B315" s="112"/>
      <c r="C315" s="109"/>
      <c r="D315" s="114"/>
      <c r="E315" s="114"/>
    </row>
    <row r="316" spans="1:5" ht="15.75">
      <c r="A316" s="111"/>
      <c r="B316" s="117"/>
      <c r="C316" s="121"/>
      <c r="D316" s="114"/>
      <c r="E316" s="114"/>
    </row>
    <row r="317" spans="1:5" ht="15.75">
      <c r="A317" s="111"/>
      <c r="B317" s="112"/>
      <c r="C317" s="109"/>
      <c r="D317" s="114"/>
      <c r="E317" s="114"/>
    </row>
    <row r="318" spans="1:5" ht="15.75">
      <c r="A318" s="111"/>
      <c r="B318" s="117"/>
      <c r="C318" s="121"/>
      <c r="D318" s="114"/>
      <c r="E318" s="114"/>
    </row>
    <row r="319" spans="1:5" ht="15.75">
      <c r="A319" s="111"/>
      <c r="B319" s="117"/>
      <c r="C319" s="113"/>
      <c r="D319" s="114"/>
      <c r="E319" s="114"/>
    </row>
    <row r="320" spans="1:5" ht="15.75">
      <c r="A320" s="111"/>
      <c r="B320" s="117"/>
      <c r="C320" s="135"/>
      <c r="D320" s="114"/>
      <c r="E320" s="114"/>
    </row>
    <row r="321" spans="1:5" ht="15.75">
      <c r="A321" s="111"/>
      <c r="B321" s="117"/>
      <c r="C321" s="113"/>
      <c r="D321" s="114"/>
      <c r="E321" s="114"/>
    </row>
    <row r="322" spans="1:5" ht="15">
      <c r="A322" s="114"/>
      <c r="B322" s="112"/>
      <c r="C322" s="113"/>
      <c r="D322" s="114"/>
      <c r="E322" s="114"/>
    </row>
    <row r="323" spans="1:5" ht="15">
      <c r="C323" s="135"/>
      <c r="D323" s="114"/>
      <c r="E323" s="114"/>
    </row>
    <row r="324" spans="1:5" ht="15.75">
      <c r="B324" s="136"/>
      <c r="C324" s="134"/>
      <c r="D324" s="137"/>
      <c r="E324" s="137"/>
    </row>
    <row r="325" spans="1:5" ht="18.75">
      <c r="C325" s="138"/>
      <c r="D325" s="139"/>
      <c r="E325" s="139"/>
    </row>
    <row r="326" spans="1:5" ht="18.75">
      <c r="C326" s="140"/>
    </row>
    <row r="327" spans="1:5" ht="12">
      <c r="B327" s="136"/>
      <c r="C327" s="141"/>
    </row>
    <row r="328" spans="1:5" ht="12">
      <c r="C328" s="141"/>
    </row>
    <row r="329" spans="1:5" ht="12">
      <c r="C329" s="142"/>
    </row>
    <row r="330" spans="1:5" ht="12">
      <c r="C330" s="141"/>
    </row>
    <row r="331" spans="1:5" ht="12">
      <c r="C331" s="141"/>
    </row>
    <row r="332" spans="1:5" ht="12">
      <c r="C332" s="141"/>
    </row>
    <row r="333" spans="1:5" ht="12">
      <c r="C333" s="141"/>
    </row>
    <row r="334" spans="1:5" ht="12">
      <c r="C334" s="141"/>
    </row>
    <row r="335" spans="1:5" ht="12">
      <c r="B335" s="143"/>
      <c r="C335" s="141"/>
    </row>
    <row r="336" spans="1:5" ht="12">
      <c r="B336" s="143"/>
      <c r="C336" s="141"/>
      <c r="D336" s="144"/>
      <c r="E336" s="144"/>
    </row>
    <row r="337" spans="2:5" ht="12">
      <c r="B337" s="143"/>
      <c r="C337" s="141"/>
      <c r="D337" s="144"/>
      <c r="E337" s="144"/>
    </row>
    <row r="338" spans="2:5" ht="12">
      <c r="B338" s="143"/>
      <c r="C338" s="141"/>
      <c r="D338" s="144"/>
      <c r="E338" s="144"/>
    </row>
    <row r="339" spans="2:5" ht="12">
      <c r="B339" s="143"/>
      <c r="C339" s="141"/>
      <c r="D339" s="144"/>
      <c r="E339" s="144"/>
    </row>
    <row r="340" spans="2:5" ht="12">
      <c r="B340" s="143"/>
      <c r="C340" s="141"/>
      <c r="D340" s="144"/>
      <c r="E340" s="144"/>
    </row>
    <row r="341" spans="2:5" ht="12">
      <c r="C341" s="141"/>
      <c r="D341" s="144"/>
      <c r="E341" s="144"/>
    </row>
    <row r="342" spans="2:5" ht="12">
      <c r="C342" s="141"/>
    </row>
    <row r="343" spans="2:5" ht="12"/>
    <row r="344" spans="2:5" ht="12"/>
    <row r="345" spans="2:5" ht="12"/>
    <row r="346" spans="2:5" ht="12"/>
    <row r="347" spans="2:5" ht="12"/>
    <row r="348" spans="2:5" ht="12"/>
    <row r="349" spans="2:5" ht="12"/>
    <row r="350" spans="2:5" ht="12"/>
    <row r="351" spans="2:5" ht="12"/>
    <row r="352" spans="2:5" ht="12"/>
    <row r="353" ht="12"/>
    <row r="354" ht="12"/>
    <row r="355" ht="12"/>
    <row r="356" ht="12"/>
    <row r="357" ht="12"/>
    <row r="358" ht="12"/>
    <row r="359" ht="12"/>
    <row r="360" ht="12"/>
    <row r="361" ht="78" customHeight="1"/>
    <row r="362" ht="12"/>
    <row r="363" ht="12"/>
    <row r="364" ht="12"/>
    <row r="365" ht="12"/>
    <row r="366" ht="12"/>
    <row r="367" ht="12"/>
    <row r="368" ht="12"/>
    <row r="369" ht="12"/>
    <row r="370" ht="57" customHeight="1"/>
    <row r="371" ht="12"/>
    <row r="372" ht="12"/>
    <row r="373" ht="12"/>
    <row r="374" ht="57" customHeight="1"/>
    <row r="375" ht="12"/>
    <row r="376" ht="12"/>
    <row r="377" ht="12"/>
    <row r="378" ht="12"/>
    <row r="379" ht="12"/>
    <row r="380" ht="12"/>
    <row r="381" ht="12"/>
    <row r="382" ht="12"/>
    <row r="383" ht="12"/>
    <row r="384" ht="60" customHeight="1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2" ht="12"/>
    <row r="443" ht="12"/>
    <row r="444" ht="12"/>
    <row r="445" ht="12"/>
    <row r="446" ht="12"/>
    <row r="447" ht="12"/>
    <row r="448" ht="12"/>
  </sheetData>
  <mergeCells count="18">
    <mergeCell ref="A4:G4"/>
    <mergeCell ref="A3:G3"/>
    <mergeCell ref="D93:G93"/>
    <mergeCell ref="D92:G92"/>
    <mergeCell ref="D78:F78"/>
    <mergeCell ref="D79:F79"/>
    <mergeCell ref="A1:G1"/>
    <mergeCell ref="A2:E2"/>
    <mergeCell ref="G7:G9"/>
    <mergeCell ref="D77:F77"/>
    <mergeCell ref="A6:E6"/>
    <mergeCell ref="A7:A9"/>
    <mergeCell ref="B7:B9"/>
    <mergeCell ref="C7:C9"/>
    <mergeCell ref="D7:D9"/>
    <mergeCell ref="E7:E9"/>
    <mergeCell ref="A5:E5"/>
    <mergeCell ref="F7:F9"/>
  </mergeCells>
  <printOptions horizontalCentered="1"/>
  <pageMargins left="0.59055118110236227" right="0.19685039370078741" top="0.31496062992125984" bottom="0.9055118110236221" header="0.31496062992125984" footer="0.51181102362204722"/>
  <pageSetup paperSize="9" scale="52" fitToWidth="0" fitToHeight="0" orientation="portrait" useFirstPageNumber="1" r:id="rId1"/>
  <headerFooter alignWithMargins="0">
    <oddHeader>&amp;C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C396"/>
  <sheetViews>
    <sheetView topLeftCell="A5" zoomScale="120" zoomScaleNormal="120" workbookViewId="0">
      <selection activeCell="E32" sqref="E32"/>
    </sheetView>
  </sheetViews>
  <sheetFormatPr defaultColWidth="9.7109375" defaultRowHeight="48" customHeight="1"/>
  <cols>
    <col min="1" max="1" width="8.7109375" style="62" customWidth="1"/>
    <col min="2" max="2" width="14.42578125" style="63" customWidth="1"/>
    <col min="3" max="3" width="95.5703125" style="64" customWidth="1"/>
    <col min="4" max="4" width="11.5703125" style="62" customWidth="1"/>
    <col min="5" max="5" width="12.140625" style="62" customWidth="1"/>
    <col min="6" max="6" width="16.7109375" style="65" customWidth="1"/>
    <col min="7" max="7" width="15.5703125" style="65" customWidth="1"/>
    <col min="8" max="16384" width="9.7109375" style="65"/>
  </cols>
  <sheetData>
    <row r="1" spans="1:237" ht="12"/>
    <row r="2" spans="1:237" ht="63" customHeight="1">
      <c r="A2" s="598" t="s">
        <v>809</v>
      </c>
      <c r="B2" s="598"/>
      <c r="C2" s="598"/>
      <c r="D2" s="598"/>
      <c r="E2" s="598"/>
      <c r="F2" s="598"/>
      <c r="G2" s="598"/>
    </row>
    <row r="3" spans="1:237" ht="0.75" hidden="1" customHeight="1">
      <c r="A3" s="599"/>
      <c r="B3" s="599"/>
      <c r="C3" s="599"/>
      <c r="D3" s="599"/>
      <c r="E3" s="599"/>
    </row>
    <row r="4" spans="1:237" ht="40.5" customHeight="1">
      <c r="A4" s="559" t="s">
        <v>255</v>
      </c>
      <c r="B4" s="564"/>
      <c r="C4" s="564"/>
      <c r="D4" s="564"/>
      <c r="E4" s="564"/>
      <c r="F4" s="564"/>
      <c r="G4" s="564"/>
    </row>
    <row r="5" spans="1:237" ht="27.75" customHeight="1">
      <c r="A5" s="606" t="s">
        <v>494</v>
      </c>
      <c r="B5" s="607"/>
      <c r="C5" s="607"/>
      <c r="D5" s="607"/>
      <c r="E5" s="607"/>
      <c r="F5" s="607"/>
      <c r="G5" s="607"/>
    </row>
    <row r="6" spans="1:237" ht="12" customHeight="1">
      <c r="A6" s="599"/>
      <c r="B6" s="599"/>
      <c r="C6" s="599"/>
      <c r="D6" s="599"/>
      <c r="E6" s="599"/>
    </row>
    <row r="7" spans="1:237" ht="41.25" hidden="1" customHeight="1" thickBot="1">
      <c r="A7" s="599"/>
      <c r="B7" s="599"/>
      <c r="C7" s="599"/>
      <c r="D7" s="599"/>
      <c r="E7" s="599"/>
    </row>
    <row r="8" spans="1:237" ht="15" customHeight="1" thickBot="1">
      <c r="A8" s="613" t="s">
        <v>15</v>
      </c>
      <c r="B8" s="615" t="s">
        <v>20</v>
      </c>
      <c r="C8" s="615" t="s">
        <v>165</v>
      </c>
      <c r="D8" s="609" t="s">
        <v>4</v>
      </c>
      <c r="E8" s="616" t="s">
        <v>5</v>
      </c>
      <c r="F8" s="609" t="s">
        <v>62</v>
      </c>
      <c r="G8" s="610" t="s">
        <v>21</v>
      </c>
    </row>
    <row r="9" spans="1:237" ht="14.25" customHeight="1" thickTop="1" thickBot="1">
      <c r="A9" s="614"/>
      <c r="B9" s="603"/>
      <c r="C9" s="603"/>
      <c r="D9" s="604"/>
      <c r="E9" s="605"/>
      <c r="F9" s="604"/>
      <c r="G9" s="611"/>
    </row>
    <row r="10" spans="1:237" ht="14.25" customHeight="1" thickTop="1">
      <c r="A10" s="614"/>
      <c r="B10" s="603"/>
      <c r="C10" s="603"/>
      <c r="D10" s="604"/>
      <c r="E10" s="605"/>
      <c r="F10" s="604"/>
      <c r="G10" s="61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</row>
    <row r="11" spans="1:237" ht="12" customHeight="1">
      <c r="A11" s="266">
        <v>1</v>
      </c>
      <c r="B11" s="68">
        <v>2</v>
      </c>
      <c r="C11" s="69" t="s">
        <v>14</v>
      </c>
      <c r="D11" s="68">
        <v>4</v>
      </c>
      <c r="E11" s="70">
        <v>5</v>
      </c>
      <c r="F11" s="71">
        <v>6</v>
      </c>
      <c r="G11" s="267">
        <v>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</row>
    <row r="12" spans="1:237" ht="5.25" customHeight="1">
      <c r="A12" s="266"/>
      <c r="B12" s="68"/>
      <c r="C12" s="69"/>
      <c r="D12" s="68"/>
      <c r="E12" s="70"/>
      <c r="F12" s="74"/>
      <c r="G12" s="268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</row>
    <row r="13" spans="1:237" ht="16.5" hidden="1" customHeight="1">
      <c r="A13" s="269"/>
      <c r="B13" s="77"/>
      <c r="C13" s="78"/>
      <c r="D13" s="79"/>
      <c r="E13" s="80"/>
      <c r="F13" s="74"/>
      <c r="G13" s="268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</row>
    <row r="14" spans="1:237" ht="34.5" hidden="1" customHeight="1">
      <c r="A14" s="270"/>
      <c r="B14" s="82"/>
      <c r="C14" s="83"/>
      <c r="D14" s="84"/>
      <c r="E14" s="85"/>
      <c r="F14" s="74"/>
      <c r="G14" s="268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</row>
    <row r="15" spans="1:237" ht="15" hidden="1" customHeight="1">
      <c r="A15" s="271"/>
      <c r="B15" s="68"/>
      <c r="C15" s="87"/>
      <c r="D15" s="88"/>
      <c r="E15" s="89"/>
      <c r="F15" s="74"/>
      <c r="G15" s="268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</row>
    <row r="16" spans="1:237" ht="15">
      <c r="A16" s="272">
        <v>1</v>
      </c>
      <c r="B16" s="259" t="s">
        <v>166</v>
      </c>
      <c r="C16" s="91" t="s">
        <v>167</v>
      </c>
      <c r="D16" s="79" t="s">
        <v>17</v>
      </c>
      <c r="E16" s="92" t="s">
        <v>17</v>
      </c>
      <c r="F16" s="92" t="s">
        <v>17</v>
      </c>
      <c r="G16" s="273">
        <f>SUM(G17:G20)</f>
        <v>0</v>
      </c>
    </row>
    <row r="17" spans="1:7" ht="28.5">
      <c r="A17" s="274" t="s">
        <v>228</v>
      </c>
      <c r="B17" s="260"/>
      <c r="C17" s="258" t="s">
        <v>490</v>
      </c>
      <c r="D17" s="96" t="s">
        <v>18</v>
      </c>
      <c r="E17" s="97">
        <v>18</v>
      </c>
      <c r="F17" s="95">
        <v>0</v>
      </c>
      <c r="G17" s="275">
        <f t="shared" ref="G17" si="0">ROUND(E17*F17,2)</f>
        <v>0</v>
      </c>
    </row>
    <row r="18" spans="1:7" ht="15">
      <c r="A18" s="274" t="s">
        <v>229</v>
      </c>
      <c r="B18" s="260"/>
      <c r="C18" s="258" t="s">
        <v>491</v>
      </c>
      <c r="D18" s="93" t="s">
        <v>0</v>
      </c>
      <c r="E18" s="94">
        <v>1</v>
      </c>
      <c r="F18" s="95">
        <v>0</v>
      </c>
      <c r="G18" s="275">
        <f>ROUND(E18*F18,2)</f>
        <v>0</v>
      </c>
    </row>
    <row r="19" spans="1:7" ht="15">
      <c r="A19" s="276" t="s">
        <v>230</v>
      </c>
      <c r="B19" s="261"/>
      <c r="C19" s="214" t="s">
        <v>492</v>
      </c>
      <c r="D19" s="93" t="s">
        <v>18</v>
      </c>
      <c r="E19" s="94">
        <v>18</v>
      </c>
      <c r="F19" s="95">
        <v>0</v>
      </c>
      <c r="G19" s="275">
        <f>ROUND(E19*F19,2)</f>
        <v>0</v>
      </c>
    </row>
    <row r="20" spans="1:7" ht="15">
      <c r="A20" s="276" t="s">
        <v>235</v>
      </c>
      <c r="B20" s="261"/>
      <c r="C20" s="214" t="s">
        <v>493</v>
      </c>
      <c r="D20" s="93" t="s">
        <v>200</v>
      </c>
      <c r="E20" s="94">
        <v>18</v>
      </c>
      <c r="F20" s="95">
        <v>0</v>
      </c>
      <c r="G20" s="275">
        <f t="shared" ref="G20:G23" si="1">ROUND(E20*F20,2)</f>
        <v>0</v>
      </c>
    </row>
    <row r="21" spans="1:7" ht="15">
      <c r="A21" s="277">
        <v>2</v>
      </c>
      <c r="B21" s="259" t="s">
        <v>166</v>
      </c>
      <c r="C21" s="99" t="s">
        <v>171</v>
      </c>
      <c r="D21" s="262" t="s">
        <v>17</v>
      </c>
      <c r="E21" s="263" t="s">
        <v>17</v>
      </c>
      <c r="F21" s="264" t="s">
        <v>17</v>
      </c>
      <c r="G21" s="278">
        <f>G22+G23</f>
        <v>0</v>
      </c>
    </row>
    <row r="22" spans="1:7" ht="28.5">
      <c r="A22" s="265" t="s">
        <v>231</v>
      </c>
      <c r="B22" s="157"/>
      <c r="C22" s="156" t="s">
        <v>173</v>
      </c>
      <c r="D22" s="157" t="s">
        <v>50</v>
      </c>
      <c r="E22" s="103">
        <v>2</v>
      </c>
      <c r="F22" s="23">
        <v>0</v>
      </c>
      <c r="G22" s="23">
        <f t="shared" si="1"/>
        <v>0</v>
      </c>
    </row>
    <row r="23" spans="1:7" ht="28.5">
      <c r="A23" s="265" t="s">
        <v>232</v>
      </c>
      <c r="B23" s="157"/>
      <c r="C23" s="156" t="s">
        <v>174</v>
      </c>
      <c r="D23" s="157" t="s">
        <v>50</v>
      </c>
      <c r="E23" s="103">
        <v>46</v>
      </c>
      <c r="F23" s="23">
        <v>0</v>
      </c>
      <c r="G23" s="23">
        <f t="shared" si="1"/>
        <v>0</v>
      </c>
    </row>
    <row r="24" spans="1:7" ht="15">
      <c r="A24" s="107"/>
      <c r="B24" s="108"/>
      <c r="C24" s="109"/>
      <c r="D24" s="108"/>
      <c r="E24" s="110"/>
    </row>
    <row r="25" spans="1:7" ht="15.75">
      <c r="A25" s="111"/>
      <c r="B25" s="112"/>
      <c r="C25" s="113"/>
      <c r="D25" s="612" t="s">
        <v>22</v>
      </c>
      <c r="E25" s="612"/>
      <c r="F25" s="612"/>
      <c r="G25" s="279">
        <f>G21+G16</f>
        <v>0</v>
      </c>
    </row>
    <row r="26" spans="1:7" ht="15.75">
      <c r="A26" s="111"/>
      <c r="B26" s="112"/>
      <c r="C26" s="113"/>
      <c r="D26" s="612" t="s">
        <v>24</v>
      </c>
      <c r="E26" s="612"/>
      <c r="F26" s="612"/>
      <c r="G26" s="279">
        <f>ROUND(0.23*G25,2)</f>
        <v>0</v>
      </c>
    </row>
    <row r="27" spans="1:7" ht="15.75">
      <c r="A27" s="111"/>
      <c r="B27" s="112"/>
      <c r="C27" s="113"/>
      <c r="D27" s="612" t="s">
        <v>189</v>
      </c>
      <c r="E27" s="612"/>
      <c r="F27" s="612"/>
      <c r="G27" s="279">
        <f>G25+G26</f>
        <v>0</v>
      </c>
    </row>
    <row r="28" spans="1:7" ht="15.75">
      <c r="A28" s="111"/>
      <c r="B28" s="112"/>
      <c r="C28" s="113"/>
      <c r="D28" s="114"/>
      <c r="E28" s="115"/>
    </row>
    <row r="29" spans="1:7" ht="15.75">
      <c r="A29" s="111"/>
      <c r="B29" s="112"/>
      <c r="C29" s="113"/>
      <c r="D29" s="114"/>
      <c r="E29" s="115"/>
    </row>
    <row r="30" spans="1:7" ht="15.75">
      <c r="A30" s="111"/>
      <c r="B30" s="112"/>
      <c r="C30" s="113"/>
      <c r="D30" s="114"/>
      <c r="E30" s="115"/>
    </row>
    <row r="31" spans="1:7" ht="15.75">
      <c r="A31" s="111"/>
      <c r="B31" s="112"/>
      <c r="C31" s="113"/>
      <c r="D31" s="114"/>
      <c r="E31" s="115"/>
    </row>
    <row r="32" spans="1:7" ht="15.75">
      <c r="A32" s="111"/>
      <c r="B32" s="112"/>
      <c r="C32" s="113"/>
      <c r="D32" s="114"/>
      <c r="E32" s="115"/>
    </row>
    <row r="33" spans="1:7" ht="15.75">
      <c r="A33" s="111"/>
      <c r="B33" s="112"/>
      <c r="C33" s="113"/>
      <c r="D33" s="114"/>
      <c r="E33" s="115"/>
    </row>
    <row r="34" spans="1:7" ht="15.75">
      <c r="A34" s="111"/>
      <c r="B34" s="112"/>
      <c r="C34" s="113"/>
      <c r="D34" s="114"/>
      <c r="E34" s="115"/>
    </row>
    <row r="35" spans="1:7" ht="15.75">
      <c r="A35" s="111"/>
      <c r="B35" s="112"/>
      <c r="C35" s="113"/>
      <c r="D35" s="114"/>
      <c r="E35" s="115"/>
    </row>
    <row r="36" spans="1:7" ht="15.75">
      <c r="A36" s="111"/>
      <c r="B36" s="112"/>
      <c r="C36" s="113"/>
      <c r="D36" s="114"/>
      <c r="E36" s="115"/>
    </row>
    <row r="37" spans="1:7" ht="15.75">
      <c r="A37" s="111"/>
      <c r="B37" s="112"/>
      <c r="C37" s="113"/>
      <c r="D37" s="114"/>
      <c r="E37" s="115"/>
    </row>
    <row r="38" spans="1:7" ht="15.75">
      <c r="A38" s="111"/>
      <c r="B38" s="112"/>
      <c r="C38" s="113"/>
      <c r="D38" s="114"/>
      <c r="E38" s="115"/>
    </row>
    <row r="39" spans="1:7" ht="15.75">
      <c r="A39" s="111"/>
      <c r="B39" s="112"/>
      <c r="C39" s="113"/>
      <c r="D39" s="114"/>
      <c r="E39" s="115"/>
    </row>
    <row r="40" spans="1:7" ht="15.75">
      <c r="A40" s="111"/>
      <c r="B40" s="112"/>
      <c r="C40" s="152" t="s">
        <v>242</v>
      </c>
      <c r="D40" s="595" t="s">
        <v>243</v>
      </c>
      <c r="E40" s="596"/>
      <c r="F40" s="596"/>
      <c r="G40" s="596"/>
    </row>
    <row r="41" spans="1:7" ht="15.75">
      <c r="A41" s="111"/>
      <c r="B41" s="112"/>
      <c r="C41" s="152" t="s">
        <v>241</v>
      </c>
      <c r="D41" s="595" t="s">
        <v>53</v>
      </c>
      <c r="E41" s="596"/>
      <c r="F41" s="596"/>
      <c r="G41" s="596"/>
    </row>
    <row r="42" spans="1:7" ht="15.75">
      <c r="A42" s="111"/>
      <c r="B42" s="112"/>
      <c r="C42" s="113"/>
      <c r="D42" s="114"/>
      <c r="E42" s="115"/>
    </row>
    <row r="43" spans="1:7" ht="15.75">
      <c r="A43" s="111"/>
      <c r="B43" s="112"/>
      <c r="C43" s="113"/>
      <c r="D43" s="114"/>
      <c r="E43" s="115"/>
    </row>
    <row r="44" spans="1:7" ht="15.75">
      <c r="A44" s="111"/>
      <c r="B44" s="112"/>
      <c r="C44" s="113"/>
      <c r="D44" s="114"/>
      <c r="E44" s="115"/>
    </row>
    <row r="45" spans="1:7" ht="15.75">
      <c r="A45" s="111"/>
      <c r="B45" s="112"/>
      <c r="C45" s="113"/>
      <c r="D45" s="114"/>
      <c r="E45" s="115"/>
    </row>
    <row r="46" spans="1:7" ht="15.75">
      <c r="A46" s="111"/>
      <c r="B46" s="112"/>
      <c r="C46" s="113"/>
      <c r="D46" s="114"/>
      <c r="E46" s="115"/>
    </row>
    <row r="47" spans="1:7" ht="15.75">
      <c r="A47" s="111"/>
      <c r="B47" s="112"/>
      <c r="C47" s="113"/>
      <c r="D47" s="114"/>
      <c r="E47" s="115"/>
    </row>
    <row r="48" spans="1:7" ht="15.75">
      <c r="A48" s="111"/>
      <c r="B48" s="112"/>
      <c r="C48" s="113"/>
      <c r="D48" s="114"/>
      <c r="E48" s="115"/>
    </row>
    <row r="49" spans="1:5" ht="14.25" customHeight="1">
      <c r="A49" s="111"/>
      <c r="B49" s="112"/>
      <c r="C49" s="113"/>
      <c r="D49" s="114"/>
      <c r="E49" s="115"/>
    </row>
    <row r="50" spans="1:5" ht="15.75">
      <c r="A50" s="111"/>
      <c r="B50" s="112"/>
      <c r="C50" s="113"/>
      <c r="D50" s="114"/>
      <c r="E50" s="115"/>
    </row>
    <row r="51" spans="1:5" ht="15.75">
      <c r="A51" s="111"/>
      <c r="B51" s="112"/>
      <c r="C51" s="113"/>
      <c r="D51" s="114"/>
      <c r="E51" s="115"/>
    </row>
    <row r="52" spans="1:5" ht="15.75">
      <c r="A52" s="111"/>
      <c r="B52" s="112"/>
      <c r="C52" s="113"/>
      <c r="D52" s="114"/>
      <c r="E52" s="115"/>
    </row>
    <row r="53" spans="1:5" ht="15.75">
      <c r="A53" s="111"/>
      <c r="B53" s="112"/>
      <c r="C53" s="113"/>
      <c r="D53" s="114"/>
      <c r="E53" s="115"/>
    </row>
    <row r="54" spans="1:5" ht="15.75">
      <c r="A54" s="111"/>
      <c r="B54" s="112"/>
      <c r="C54" s="113"/>
      <c r="D54" s="114"/>
      <c r="E54" s="115"/>
    </row>
    <row r="55" spans="1:5" ht="15.75">
      <c r="A55" s="111"/>
      <c r="B55" s="112"/>
      <c r="C55" s="113"/>
      <c r="D55" s="114"/>
      <c r="E55" s="115"/>
    </row>
    <row r="56" spans="1:5" ht="15.75">
      <c r="A56" s="111"/>
      <c r="B56" s="112"/>
      <c r="C56" s="113"/>
      <c r="D56" s="114"/>
      <c r="E56" s="115"/>
    </row>
    <row r="57" spans="1:5" ht="15.75">
      <c r="A57" s="111"/>
      <c r="B57" s="112"/>
      <c r="C57" s="113"/>
      <c r="D57" s="114"/>
      <c r="E57" s="115"/>
    </row>
    <row r="58" spans="1:5" ht="15.75">
      <c r="A58" s="111"/>
      <c r="B58" s="112"/>
      <c r="C58" s="113"/>
      <c r="D58" s="114"/>
      <c r="E58" s="115"/>
    </row>
    <row r="59" spans="1:5" ht="15.75">
      <c r="A59" s="111"/>
      <c r="B59" s="112"/>
      <c r="C59" s="113"/>
      <c r="D59" s="114"/>
      <c r="E59" s="115"/>
    </row>
    <row r="60" spans="1:5" ht="15.75">
      <c r="A60" s="111"/>
      <c r="B60" s="112"/>
      <c r="C60" s="113"/>
      <c r="D60" s="114"/>
      <c r="E60" s="115"/>
    </row>
    <row r="61" spans="1:5" ht="75" customHeight="1">
      <c r="A61" s="111"/>
      <c r="B61" s="112"/>
      <c r="C61" s="113"/>
      <c r="D61" s="114"/>
      <c r="E61" s="115"/>
    </row>
    <row r="62" spans="1:5" ht="15.75">
      <c r="A62" s="111"/>
      <c r="B62" s="112"/>
      <c r="C62" s="113"/>
      <c r="D62" s="114"/>
      <c r="E62" s="115"/>
    </row>
    <row r="63" spans="1:5" ht="15.75">
      <c r="A63" s="111"/>
      <c r="B63" s="112"/>
      <c r="C63" s="113"/>
      <c r="D63" s="114"/>
      <c r="E63" s="115"/>
    </row>
    <row r="64" spans="1:5" ht="15.75">
      <c r="A64" s="111"/>
      <c r="B64" s="112"/>
      <c r="C64" s="113"/>
      <c r="D64" s="114"/>
      <c r="E64" s="115"/>
    </row>
    <row r="65" spans="1:5" ht="15.75">
      <c r="A65" s="111"/>
      <c r="B65" s="112"/>
      <c r="C65" s="113"/>
      <c r="D65" s="114"/>
      <c r="E65" s="115"/>
    </row>
    <row r="66" spans="1:5" ht="15.75">
      <c r="A66" s="111"/>
      <c r="B66" s="112"/>
      <c r="C66" s="113"/>
      <c r="D66" s="114"/>
      <c r="E66" s="115"/>
    </row>
    <row r="67" spans="1:5" ht="15.75">
      <c r="A67" s="111"/>
      <c r="B67" s="112"/>
      <c r="C67" s="113"/>
      <c r="D67" s="114"/>
      <c r="E67" s="115"/>
    </row>
    <row r="68" spans="1:5" ht="15.75">
      <c r="A68" s="111"/>
      <c r="B68" s="112"/>
      <c r="C68" s="113"/>
      <c r="D68" s="114"/>
      <c r="E68" s="115"/>
    </row>
    <row r="69" spans="1:5" ht="15.75">
      <c r="A69" s="111"/>
      <c r="B69" s="112"/>
      <c r="C69" s="113"/>
      <c r="D69" s="114"/>
      <c r="E69" s="115"/>
    </row>
    <row r="70" spans="1:5" ht="15.75">
      <c r="A70" s="111"/>
      <c r="B70" s="112"/>
      <c r="C70" s="113"/>
      <c r="D70" s="114"/>
      <c r="E70" s="115"/>
    </row>
    <row r="71" spans="1:5" ht="15.75">
      <c r="A71" s="111"/>
      <c r="B71" s="112"/>
      <c r="C71" s="113"/>
      <c r="D71" s="114"/>
      <c r="E71" s="115"/>
    </row>
    <row r="72" spans="1:5" ht="15.75">
      <c r="A72" s="111"/>
      <c r="B72" s="112"/>
      <c r="C72" s="113"/>
      <c r="D72" s="114"/>
      <c r="E72" s="115"/>
    </row>
    <row r="73" spans="1:5" ht="15.75">
      <c r="A73" s="111"/>
      <c r="B73" s="112"/>
      <c r="C73" s="113"/>
      <c r="D73" s="114"/>
      <c r="E73" s="115"/>
    </row>
    <row r="74" spans="1:5" ht="15.75">
      <c r="A74" s="111"/>
      <c r="B74" s="116"/>
      <c r="C74" s="113"/>
      <c r="D74" s="114"/>
      <c r="E74" s="114"/>
    </row>
    <row r="75" spans="1:5" ht="15.75">
      <c r="A75" s="111"/>
      <c r="B75" s="112"/>
      <c r="C75" s="113"/>
      <c r="D75" s="114"/>
      <c r="E75" s="114"/>
    </row>
    <row r="76" spans="1:5" ht="15.75">
      <c r="A76" s="111"/>
      <c r="B76" s="117"/>
      <c r="C76" s="113"/>
      <c r="D76" s="114"/>
      <c r="E76" s="114"/>
    </row>
    <row r="77" spans="1:5" ht="15.75">
      <c r="A77" s="111"/>
      <c r="B77" s="117"/>
      <c r="D77" s="114"/>
      <c r="E77" s="114"/>
    </row>
    <row r="78" spans="1:5" ht="15.75">
      <c r="A78" s="111"/>
      <c r="B78" s="117"/>
      <c r="C78" s="118"/>
      <c r="D78" s="114"/>
      <c r="E78" s="114"/>
    </row>
    <row r="79" spans="1:5" ht="15.75">
      <c r="A79" s="111"/>
      <c r="B79" s="117"/>
      <c r="C79" s="119"/>
      <c r="D79" s="114"/>
      <c r="E79" s="114"/>
    </row>
    <row r="80" spans="1:5" ht="15.75">
      <c r="A80" s="111"/>
      <c r="B80" s="117"/>
      <c r="C80" s="113"/>
      <c r="D80" s="114"/>
      <c r="E80" s="114"/>
    </row>
    <row r="81" spans="1:5" ht="15.75">
      <c r="A81" s="111"/>
      <c r="B81" s="117"/>
      <c r="C81" s="113"/>
      <c r="D81" s="114"/>
      <c r="E81" s="114"/>
    </row>
    <row r="82" spans="1:5" ht="15.75">
      <c r="A82" s="111"/>
      <c r="B82" s="117"/>
      <c r="C82" s="113"/>
      <c r="D82" s="114"/>
      <c r="E82" s="114"/>
    </row>
    <row r="83" spans="1:5" ht="15.75">
      <c r="A83" s="111"/>
      <c r="B83" s="117"/>
      <c r="C83" s="113"/>
      <c r="D83" s="114"/>
      <c r="E83" s="114"/>
    </row>
    <row r="84" spans="1:5" ht="15.75">
      <c r="A84" s="111"/>
      <c r="B84" s="112"/>
      <c r="C84" s="113"/>
      <c r="D84" s="114"/>
      <c r="E84" s="114"/>
    </row>
    <row r="85" spans="1:5" ht="15.75">
      <c r="A85" s="111"/>
      <c r="B85" s="112"/>
      <c r="C85" s="113"/>
      <c r="D85" s="114"/>
      <c r="E85" s="114"/>
    </row>
    <row r="86" spans="1:5" ht="15.75">
      <c r="A86" s="111"/>
      <c r="B86" s="112"/>
      <c r="C86" s="113"/>
      <c r="D86" s="114"/>
      <c r="E86" s="114"/>
    </row>
    <row r="87" spans="1:5" ht="15.75">
      <c r="A87" s="111"/>
      <c r="B87" s="112"/>
      <c r="C87" s="113"/>
      <c r="D87" s="114"/>
      <c r="E87" s="114"/>
    </row>
    <row r="88" spans="1:5" ht="15.75">
      <c r="A88" s="111"/>
      <c r="B88" s="112"/>
      <c r="C88" s="113"/>
      <c r="D88" s="114"/>
      <c r="E88" s="114"/>
    </row>
    <row r="89" spans="1:5" ht="15.75">
      <c r="A89" s="111"/>
      <c r="B89" s="112"/>
      <c r="C89" s="113"/>
      <c r="D89" s="114"/>
      <c r="E89" s="114"/>
    </row>
    <row r="90" spans="1:5" ht="15.75">
      <c r="A90" s="111"/>
      <c r="B90" s="112"/>
      <c r="C90" s="113"/>
      <c r="D90" s="114"/>
      <c r="E90" s="114"/>
    </row>
    <row r="91" spans="1:5" ht="15.75">
      <c r="A91" s="111"/>
      <c r="B91" s="112"/>
      <c r="C91" s="113"/>
      <c r="D91" s="114"/>
      <c r="E91" s="114"/>
    </row>
    <row r="92" spans="1:5" ht="15.75">
      <c r="A92" s="111"/>
      <c r="B92" s="112"/>
      <c r="C92" s="113"/>
      <c r="D92" s="114"/>
      <c r="E92" s="114"/>
    </row>
    <row r="93" spans="1:5" ht="15.75">
      <c r="A93" s="111"/>
      <c r="B93" s="112"/>
      <c r="C93" s="113"/>
      <c r="D93" s="114"/>
      <c r="E93" s="114"/>
    </row>
    <row r="94" spans="1:5" ht="15.75">
      <c r="A94" s="111"/>
      <c r="B94" s="112"/>
      <c r="C94" s="113"/>
      <c r="D94" s="114"/>
      <c r="E94" s="114"/>
    </row>
    <row r="95" spans="1:5" ht="15.75">
      <c r="A95" s="111"/>
      <c r="B95" s="112"/>
      <c r="C95" s="113"/>
      <c r="D95" s="114"/>
      <c r="E95" s="114"/>
    </row>
    <row r="96" spans="1:5" ht="15.75">
      <c r="A96" s="111"/>
      <c r="B96" s="112"/>
      <c r="C96" s="113"/>
      <c r="D96" s="114"/>
      <c r="E96" s="114"/>
    </row>
    <row r="97" spans="1:5" ht="15.75">
      <c r="A97" s="111"/>
      <c r="B97" s="112"/>
      <c r="C97" s="113"/>
      <c r="D97" s="114"/>
      <c r="E97" s="114"/>
    </row>
    <row r="98" spans="1:5" ht="15.75">
      <c r="A98" s="111"/>
      <c r="B98" s="112"/>
      <c r="C98" s="113"/>
      <c r="D98" s="114"/>
      <c r="E98" s="114"/>
    </row>
    <row r="99" spans="1:5" ht="15.75">
      <c r="A99" s="111"/>
      <c r="B99" s="112"/>
      <c r="C99" s="113"/>
      <c r="D99" s="114"/>
      <c r="E99" s="114"/>
    </row>
    <row r="100" spans="1:5" ht="15.75">
      <c r="A100" s="111"/>
      <c r="B100" s="112"/>
      <c r="C100" s="113"/>
      <c r="D100" s="114"/>
      <c r="E100" s="114"/>
    </row>
    <row r="101" spans="1:5" ht="15.75">
      <c r="A101" s="111"/>
      <c r="B101" s="112"/>
      <c r="C101" s="113"/>
      <c r="D101" s="114"/>
      <c r="E101" s="114"/>
    </row>
    <row r="102" spans="1:5" ht="15.75">
      <c r="A102" s="111"/>
      <c r="B102" s="112"/>
      <c r="C102" s="113"/>
      <c r="D102" s="114"/>
      <c r="E102" s="114"/>
    </row>
    <row r="103" spans="1:5" ht="15.75">
      <c r="A103" s="111"/>
      <c r="B103" s="112"/>
      <c r="C103" s="113"/>
      <c r="D103" s="114"/>
      <c r="E103" s="114"/>
    </row>
    <row r="104" spans="1:5" ht="15.75">
      <c r="A104" s="111"/>
      <c r="B104" s="112"/>
      <c r="C104" s="113"/>
      <c r="D104" s="114"/>
      <c r="E104" s="114"/>
    </row>
    <row r="105" spans="1:5" ht="15.75">
      <c r="A105" s="111"/>
      <c r="B105" s="112"/>
      <c r="C105" s="113"/>
      <c r="D105" s="114"/>
      <c r="E105" s="114"/>
    </row>
    <row r="106" spans="1:5" ht="15.75">
      <c r="A106" s="111"/>
      <c r="B106" s="112"/>
      <c r="C106" s="113"/>
      <c r="D106" s="114"/>
      <c r="E106" s="114"/>
    </row>
    <row r="107" spans="1:5" ht="15.75">
      <c r="A107" s="111"/>
      <c r="B107" s="112"/>
      <c r="C107" s="113"/>
      <c r="D107" s="114"/>
      <c r="E107" s="114"/>
    </row>
    <row r="108" spans="1:5" ht="15.75">
      <c r="A108" s="111"/>
      <c r="B108" s="112"/>
      <c r="C108" s="113"/>
      <c r="D108" s="114"/>
      <c r="E108" s="114"/>
    </row>
    <row r="109" spans="1:5" ht="15.75">
      <c r="A109" s="111"/>
      <c r="B109" s="112"/>
      <c r="C109" s="113"/>
      <c r="D109" s="114"/>
      <c r="E109" s="114"/>
    </row>
    <row r="110" spans="1:5" ht="15.75">
      <c r="A110" s="111"/>
      <c r="B110" s="112"/>
      <c r="C110" s="113"/>
      <c r="D110" s="114"/>
      <c r="E110" s="114"/>
    </row>
    <row r="111" spans="1:5" ht="15.75">
      <c r="A111" s="111"/>
      <c r="B111" s="112"/>
      <c r="C111" s="113"/>
      <c r="D111" s="114"/>
      <c r="E111" s="114"/>
    </row>
    <row r="112" spans="1:5" ht="15.75">
      <c r="A112" s="111"/>
      <c r="B112" s="112"/>
      <c r="C112" s="113"/>
      <c r="D112" s="114"/>
      <c r="E112" s="114"/>
    </row>
    <row r="113" spans="1:5" ht="15.75">
      <c r="A113" s="111"/>
      <c r="B113" s="112"/>
      <c r="C113" s="113"/>
      <c r="D113" s="114"/>
      <c r="E113" s="114"/>
    </row>
    <row r="114" spans="1:5" ht="15.75">
      <c r="A114" s="111"/>
      <c r="B114" s="112"/>
      <c r="C114" s="113"/>
      <c r="D114" s="114"/>
      <c r="E114" s="114"/>
    </row>
    <row r="115" spans="1:5" ht="15.75">
      <c r="A115" s="111"/>
      <c r="B115" s="112"/>
      <c r="C115" s="113"/>
      <c r="D115" s="114"/>
      <c r="E115" s="114"/>
    </row>
    <row r="116" spans="1:5" ht="15.75">
      <c r="A116" s="111"/>
      <c r="B116" s="112"/>
      <c r="C116" s="113"/>
      <c r="D116" s="114"/>
      <c r="E116" s="114"/>
    </row>
    <row r="117" spans="1:5" ht="15.75">
      <c r="A117" s="111"/>
      <c r="B117" s="112"/>
      <c r="C117" s="113"/>
      <c r="D117" s="114"/>
      <c r="E117" s="114"/>
    </row>
    <row r="118" spans="1:5" ht="15.75">
      <c r="A118" s="111"/>
      <c r="B118" s="112"/>
      <c r="C118" s="113"/>
      <c r="D118" s="114"/>
      <c r="E118" s="114"/>
    </row>
    <row r="119" spans="1:5" ht="15.75">
      <c r="A119" s="111"/>
      <c r="B119" s="117"/>
      <c r="C119" s="113"/>
      <c r="D119" s="114"/>
      <c r="E119" s="114"/>
    </row>
    <row r="120" spans="1:5" ht="15.75">
      <c r="A120" s="111"/>
      <c r="B120" s="117"/>
      <c r="C120" s="113"/>
      <c r="D120" s="120"/>
      <c r="E120" s="120"/>
    </row>
    <row r="121" spans="1:5" ht="15.75">
      <c r="A121" s="111"/>
      <c r="B121" s="117"/>
      <c r="C121" s="113"/>
      <c r="D121" s="114"/>
      <c r="E121" s="114"/>
    </row>
    <row r="122" spans="1:5" ht="15.75">
      <c r="A122" s="111"/>
      <c r="B122" s="116"/>
      <c r="C122" s="121"/>
      <c r="D122" s="114"/>
      <c r="E122" s="114"/>
    </row>
    <row r="123" spans="1:5" ht="15.75">
      <c r="A123" s="111"/>
      <c r="B123" s="117"/>
      <c r="C123" s="113"/>
      <c r="D123" s="120"/>
      <c r="E123" s="120"/>
    </row>
    <row r="124" spans="1:5" ht="15.75">
      <c r="A124" s="111"/>
      <c r="B124" s="117"/>
      <c r="C124" s="113"/>
      <c r="D124" s="120"/>
      <c r="E124" s="120"/>
    </row>
    <row r="125" spans="1:5" ht="15.75">
      <c r="A125" s="111"/>
      <c r="B125" s="116"/>
      <c r="C125" s="113"/>
      <c r="D125" s="114"/>
      <c r="E125" s="114"/>
    </row>
    <row r="126" spans="1:5" ht="15.75">
      <c r="A126" s="111"/>
      <c r="B126" s="116"/>
      <c r="C126" s="121"/>
      <c r="D126" s="120"/>
      <c r="E126" s="120"/>
    </row>
    <row r="127" spans="1:5" ht="15.75">
      <c r="A127" s="111"/>
      <c r="B127" s="117"/>
      <c r="C127" s="113"/>
      <c r="D127" s="120"/>
      <c r="E127" s="120"/>
    </row>
    <row r="128" spans="1:5" ht="15.75">
      <c r="A128" s="111"/>
      <c r="B128" s="117"/>
      <c r="C128" s="113"/>
      <c r="D128" s="114"/>
      <c r="E128" s="114"/>
    </row>
    <row r="129" spans="1:5" ht="15">
      <c r="A129" s="122"/>
      <c r="B129" s="116"/>
      <c r="C129" s="121"/>
      <c r="D129" s="120"/>
      <c r="E129" s="120"/>
    </row>
    <row r="130" spans="1:5" ht="15.75">
      <c r="A130" s="111"/>
      <c r="B130" s="117"/>
      <c r="C130" s="113"/>
      <c r="D130" s="120"/>
      <c r="E130" s="120"/>
    </row>
    <row r="131" spans="1:5" ht="14.25" customHeight="1">
      <c r="A131" s="111"/>
      <c r="B131" s="117"/>
      <c r="C131" s="113"/>
      <c r="D131" s="122"/>
      <c r="E131" s="122"/>
    </row>
    <row r="132" spans="1:5" ht="15.75">
      <c r="A132" s="111"/>
      <c r="B132" s="112"/>
      <c r="C132" s="121"/>
      <c r="D132" s="114"/>
      <c r="E132" s="114"/>
    </row>
    <row r="133" spans="1:5" ht="15.75">
      <c r="A133" s="111"/>
      <c r="B133" s="112"/>
      <c r="C133" s="123"/>
      <c r="D133" s="114"/>
      <c r="E133" s="114"/>
    </row>
    <row r="134" spans="1:5" ht="15.75">
      <c r="A134" s="111"/>
      <c r="B134" s="112"/>
      <c r="C134" s="113"/>
      <c r="D134" s="114"/>
      <c r="E134" s="114"/>
    </row>
    <row r="135" spans="1:5" ht="15.75">
      <c r="A135" s="111"/>
      <c r="B135" s="112"/>
      <c r="C135" s="113"/>
      <c r="D135" s="114"/>
      <c r="E135" s="114"/>
    </row>
    <row r="136" spans="1:5" ht="15.75">
      <c r="A136" s="111"/>
      <c r="B136" s="112"/>
      <c r="C136" s="113"/>
      <c r="D136" s="114"/>
      <c r="E136" s="114"/>
    </row>
    <row r="137" spans="1:5" ht="15.75">
      <c r="A137" s="111"/>
      <c r="B137" s="112"/>
      <c r="C137" s="123"/>
      <c r="D137" s="114"/>
      <c r="E137" s="114"/>
    </row>
    <row r="138" spans="1:5" ht="15.75">
      <c r="A138" s="111"/>
      <c r="B138" s="112"/>
      <c r="C138" s="113"/>
      <c r="D138" s="114"/>
      <c r="E138" s="114"/>
    </row>
    <row r="139" spans="1:5" ht="15.75">
      <c r="A139" s="111"/>
      <c r="B139" s="112"/>
      <c r="C139" s="113"/>
      <c r="D139" s="114"/>
      <c r="E139" s="114"/>
    </row>
    <row r="140" spans="1:5" ht="15.75">
      <c r="A140" s="111"/>
      <c r="B140" s="117"/>
      <c r="C140" s="121"/>
      <c r="D140" s="114"/>
      <c r="E140" s="114"/>
    </row>
    <row r="141" spans="1:5" ht="15.75">
      <c r="A141" s="111"/>
      <c r="B141" s="112"/>
      <c r="C141" s="113"/>
      <c r="D141" s="114"/>
      <c r="E141" s="114"/>
    </row>
    <row r="142" spans="1:5" ht="15.75">
      <c r="A142" s="111"/>
      <c r="B142" s="112"/>
      <c r="C142" s="121"/>
      <c r="D142" s="114"/>
      <c r="E142" s="114"/>
    </row>
    <row r="143" spans="1:5" ht="75" customHeight="1">
      <c r="A143" s="122"/>
      <c r="B143" s="112"/>
      <c r="C143" s="113"/>
      <c r="D143" s="114"/>
      <c r="E143" s="114"/>
    </row>
    <row r="144" spans="1:5" ht="15.75">
      <c r="A144" s="111"/>
      <c r="B144" s="117"/>
      <c r="C144" s="113"/>
      <c r="D144" s="114"/>
      <c r="E144" s="114"/>
    </row>
    <row r="145" spans="1:5" ht="15.75">
      <c r="A145" s="111"/>
      <c r="B145" s="112"/>
      <c r="C145" s="113"/>
      <c r="D145" s="122"/>
      <c r="E145" s="122"/>
    </row>
    <row r="146" spans="1:5" ht="15.75">
      <c r="A146" s="111"/>
      <c r="B146" s="112"/>
      <c r="C146" s="121"/>
      <c r="D146" s="114"/>
      <c r="E146" s="114"/>
    </row>
    <row r="147" spans="1:5" ht="15.75">
      <c r="A147" s="111"/>
      <c r="B147" s="112"/>
      <c r="C147" s="121"/>
      <c r="D147" s="114"/>
      <c r="E147" s="114"/>
    </row>
    <row r="148" spans="1:5" ht="15.75">
      <c r="A148" s="111"/>
      <c r="B148" s="112"/>
      <c r="C148" s="113"/>
      <c r="D148" s="114"/>
      <c r="E148" s="114"/>
    </row>
    <row r="149" spans="1:5" ht="15">
      <c r="A149" s="122"/>
      <c r="B149" s="112"/>
      <c r="C149" s="113"/>
      <c r="D149" s="114"/>
      <c r="E149" s="114"/>
    </row>
    <row r="150" spans="1:5" ht="15.75">
      <c r="A150" s="111"/>
      <c r="B150" s="117"/>
      <c r="C150" s="113"/>
      <c r="D150" s="114"/>
      <c r="E150" s="114"/>
    </row>
    <row r="151" spans="1:5" ht="15.75">
      <c r="A151" s="111"/>
      <c r="B151" s="117"/>
      <c r="C151" s="113"/>
      <c r="D151" s="114"/>
      <c r="E151" s="114"/>
    </row>
    <row r="152" spans="1:5" ht="15">
      <c r="A152" s="124"/>
      <c r="B152" s="112"/>
      <c r="C152" s="121"/>
      <c r="D152" s="114"/>
      <c r="E152" s="114"/>
    </row>
    <row r="153" spans="1:5" ht="15">
      <c r="A153" s="124"/>
      <c r="B153" s="112"/>
      <c r="C153" s="121"/>
      <c r="D153" s="114"/>
      <c r="E153" s="114"/>
    </row>
    <row r="154" spans="1:5" ht="15">
      <c r="A154" s="124"/>
      <c r="B154" s="112"/>
      <c r="C154" s="113"/>
      <c r="D154" s="114"/>
      <c r="E154" s="114"/>
    </row>
    <row r="155" spans="1:5" ht="15">
      <c r="A155" s="124"/>
      <c r="B155" s="112"/>
      <c r="C155" s="113"/>
      <c r="D155" s="114"/>
      <c r="E155" s="114"/>
    </row>
    <row r="156" spans="1:5" ht="15.75">
      <c r="A156" s="111"/>
      <c r="B156" s="112"/>
      <c r="C156" s="113"/>
      <c r="D156" s="114"/>
      <c r="E156" s="114"/>
    </row>
    <row r="157" spans="1:5" ht="15.75">
      <c r="A157" s="111"/>
      <c r="B157" s="112"/>
      <c r="C157" s="113"/>
      <c r="D157" s="114"/>
      <c r="E157" s="114"/>
    </row>
    <row r="158" spans="1:5" ht="15.75">
      <c r="A158" s="111"/>
      <c r="B158" s="112"/>
      <c r="C158" s="113"/>
      <c r="D158" s="114"/>
      <c r="E158" s="114"/>
    </row>
    <row r="159" spans="1:5" ht="15.75">
      <c r="A159" s="111"/>
      <c r="B159" s="112"/>
      <c r="C159" s="113"/>
      <c r="D159" s="114"/>
      <c r="E159" s="114"/>
    </row>
    <row r="160" spans="1:5" ht="15.75">
      <c r="A160" s="111"/>
      <c r="B160" s="112"/>
      <c r="C160" s="113"/>
      <c r="D160" s="114"/>
      <c r="E160" s="114"/>
    </row>
    <row r="161" spans="1:5" ht="15.75">
      <c r="A161" s="111"/>
      <c r="B161" s="112"/>
      <c r="C161" s="113"/>
      <c r="D161" s="114"/>
      <c r="E161" s="114"/>
    </row>
    <row r="162" spans="1:5" ht="15.75">
      <c r="A162" s="111"/>
      <c r="B162" s="112"/>
      <c r="C162" s="113"/>
      <c r="D162" s="114"/>
      <c r="E162" s="114"/>
    </row>
    <row r="163" spans="1:5" ht="15.75">
      <c r="A163" s="111"/>
      <c r="B163" s="117"/>
      <c r="C163" s="113"/>
      <c r="D163" s="114"/>
      <c r="E163" s="114"/>
    </row>
    <row r="164" spans="1:5" ht="15.75">
      <c r="A164" s="111"/>
      <c r="B164" s="112"/>
      <c r="C164" s="113"/>
      <c r="D164" s="114"/>
      <c r="E164" s="114"/>
    </row>
    <row r="165" spans="1:5" ht="15.75">
      <c r="A165" s="111"/>
      <c r="B165" s="112"/>
      <c r="C165" s="121"/>
      <c r="D165" s="114"/>
      <c r="E165" s="114"/>
    </row>
    <row r="166" spans="1:5" ht="15.75">
      <c r="A166" s="111"/>
      <c r="B166" s="112"/>
      <c r="C166" s="113"/>
      <c r="D166" s="114"/>
      <c r="E166" s="114"/>
    </row>
    <row r="167" spans="1:5" ht="15.75">
      <c r="A167" s="111"/>
      <c r="B167" s="112"/>
      <c r="C167" s="113"/>
      <c r="D167" s="114"/>
      <c r="E167" s="114"/>
    </row>
    <row r="168" spans="1:5" ht="15.75">
      <c r="A168" s="111"/>
      <c r="B168" s="112"/>
      <c r="C168" s="113"/>
      <c r="D168" s="114"/>
      <c r="E168" s="114"/>
    </row>
    <row r="169" spans="1:5" ht="15.75">
      <c r="A169" s="111"/>
      <c r="B169" s="112"/>
      <c r="C169" s="113"/>
      <c r="D169" s="114"/>
      <c r="E169" s="114"/>
    </row>
    <row r="170" spans="1:5" ht="15.75">
      <c r="A170" s="111"/>
      <c r="B170" s="117"/>
      <c r="C170" s="113"/>
      <c r="D170" s="114"/>
      <c r="E170" s="114"/>
    </row>
    <row r="171" spans="1:5" ht="15.75">
      <c r="A171" s="111"/>
      <c r="B171" s="117"/>
      <c r="C171" s="113"/>
      <c r="D171" s="114"/>
      <c r="E171" s="114"/>
    </row>
    <row r="172" spans="1:5" ht="15.75">
      <c r="A172" s="111"/>
      <c r="B172" s="117"/>
      <c r="C172" s="121"/>
      <c r="D172" s="114"/>
      <c r="E172" s="114"/>
    </row>
    <row r="173" spans="1:5" ht="15.75">
      <c r="A173" s="111"/>
      <c r="B173" s="117"/>
      <c r="C173" s="113"/>
      <c r="D173" s="114"/>
      <c r="E173" s="114"/>
    </row>
    <row r="174" spans="1:5" ht="15.75">
      <c r="A174" s="111"/>
      <c r="B174" s="117"/>
      <c r="C174" s="113"/>
      <c r="D174" s="114"/>
      <c r="E174" s="114"/>
    </row>
    <row r="175" spans="1:5" ht="15.75">
      <c r="A175" s="111"/>
      <c r="B175" s="112"/>
      <c r="C175" s="113"/>
      <c r="D175" s="114"/>
      <c r="E175" s="114"/>
    </row>
    <row r="176" spans="1:5" ht="15.75">
      <c r="A176" s="111"/>
      <c r="B176" s="112"/>
      <c r="C176" s="113"/>
      <c r="D176" s="114"/>
      <c r="E176" s="114"/>
    </row>
    <row r="177" spans="1:5" ht="15.75">
      <c r="A177" s="111"/>
      <c r="B177" s="112"/>
      <c r="C177" s="113"/>
      <c r="D177" s="114"/>
      <c r="E177" s="114"/>
    </row>
    <row r="178" spans="1:5" ht="15.75">
      <c r="A178" s="111"/>
      <c r="B178" s="117"/>
      <c r="C178" s="113"/>
      <c r="D178" s="114"/>
      <c r="E178" s="114"/>
    </row>
    <row r="179" spans="1:5" ht="15.75">
      <c r="A179" s="111"/>
      <c r="B179" s="117"/>
      <c r="C179" s="113"/>
      <c r="D179" s="114"/>
      <c r="E179" s="114"/>
    </row>
    <row r="180" spans="1:5" ht="15.75">
      <c r="A180" s="111"/>
      <c r="B180" s="117"/>
      <c r="C180" s="121"/>
      <c r="D180" s="114"/>
      <c r="E180" s="114"/>
    </row>
    <row r="181" spans="1:5" ht="15.75">
      <c r="A181" s="111"/>
      <c r="B181" s="117"/>
      <c r="C181" s="113"/>
      <c r="D181" s="114"/>
      <c r="E181" s="114"/>
    </row>
    <row r="182" spans="1:5" ht="15.75">
      <c r="A182" s="111"/>
      <c r="B182" s="117"/>
      <c r="C182" s="121"/>
      <c r="D182" s="114"/>
      <c r="E182" s="114"/>
    </row>
    <row r="183" spans="1:5" ht="15.75">
      <c r="A183" s="111"/>
      <c r="B183" s="112"/>
      <c r="C183" s="113"/>
      <c r="D183" s="114"/>
      <c r="E183" s="114"/>
    </row>
    <row r="184" spans="1:5" ht="15.75">
      <c r="A184" s="111"/>
      <c r="B184" s="112"/>
      <c r="C184" s="121"/>
      <c r="D184" s="114"/>
      <c r="E184" s="114"/>
    </row>
    <row r="185" spans="1:5" ht="15.75">
      <c r="A185" s="111"/>
      <c r="B185" s="112"/>
      <c r="C185" s="113"/>
      <c r="D185" s="114"/>
      <c r="E185" s="114"/>
    </row>
    <row r="186" spans="1:5" ht="15.75">
      <c r="A186" s="111"/>
      <c r="B186" s="112"/>
      <c r="C186" s="113"/>
      <c r="D186" s="114"/>
      <c r="E186" s="114"/>
    </row>
    <row r="187" spans="1:5" ht="15.75">
      <c r="A187" s="111"/>
      <c r="B187" s="117"/>
      <c r="C187" s="121"/>
      <c r="D187" s="114"/>
      <c r="E187" s="114"/>
    </row>
    <row r="188" spans="1:5" ht="15">
      <c r="A188" s="125"/>
      <c r="B188" s="112"/>
      <c r="C188" s="113"/>
      <c r="D188" s="114"/>
      <c r="E188" s="114"/>
    </row>
    <row r="189" spans="1:5" ht="15.75">
      <c r="A189" s="111"/>
      <c r="B189" s="117"/>
      <c r="C189" s="121"/>
      <c r="D189" s="114"/>
      <c r="E189" s="114"/>
    </row>
    <row r="190" spans="1:5" ht="15.75">
      <c r="A190" s="111"/>
      <c r="B190" s="112"/>
      <c r="C190" s="113"/>
      <c r="D190" s="114"/>
      <c r="E190" s="114"/>
    </row>
    <row r="191" spans="1:5" ht="15.75">
      <c r="A191" s="111"/>
      <c r="B191" s="112"/>
      <c r="C191" s="121"/>
      <c r="D191" s="114"/>
      <c r="E191" s="114"/>
    </row>
    <row r="192" spans="1:5" ht="15.75">
      <c r="A192" s="111"/>
      <c r="B192" s="112"/>
      <c r="C192" s="121"/>
      <c r="D192" s="114"/>
      <c r="E192" s="114"/>
    </row>
    <row r="193" spans="1:5" ht="15.75">
      <c r="A193" s="111"/>
      <c r="B193" s="112"/>
      <c r="C193" s="113"/>
      <c r="D193" s="114"/>
      <c r="E193" s="114"/>
    </row>
    <row r="194" spans="1:5" ht="15.75">
      <c r="A194" s="111"/>
      <c r="B194" s="112"/>
      <c r="C194" s="113"/>
      <c r="D194" s="114"/>
      <c r="E194" s="114"/>
    </row>
    <row r="195" spans="1:5" ht="15.75">
      <c r="A195" s="111"/>
      <c r="B195" s="117"/>
      <c r="C195" s="113"/>
      <c r="D195" s="114"/>
      <c r="E195" s="114"/>
    </row>
    <row r="196" spans="1:5" ht="15.75">
      <c r="A196" s="111"/>
      <c r="B196" s="112"/>
      <c r="C196" s="113"/>
      <c r="D196" s="114"/>
      <c r="E196" s="114"/>
    </row>
    <row r="197" spans="1:5" ht="15.75">
      <c r="A197" s="111"/>
      <c r="B197" s="112"/>
      <c r="C197" s="121"/>
      <c r="D197" s="114"/>
      <c r="E197" s="114"/>
    </row>
    <row r="198" spans="1:5" ht="15.75">
      <c r="A198" s="111"/>
      <c r="B198" s="112"/>
      <c r="C198" s="113"/>
      <c r="D198" s="114"/>
      <c r="E198" s="114"/>
    </row>
    <row r="199" spans="1:5" ht="15.75">
      <c r="A199" s="111"/>
      <c r="B199" s="112"/>
      <c r="C199" s="113"/>
      <c r="D199" s="114"/>
      <c r="E199" s="114"/>
    </row>
    <row r="200" spans="1:5" ht="15.75">
      <c r="A200" s="111"/>
      <c r="B200" s="117"/>
      <c r="C200" s="113"/>
      <c r="D200" s="114"/>
      <c r="E200" s="114"/>
    </row>
    <row r="201" spans="1:5" ht="15.75">
      <c r="A201" s="111"/>
      <c r="B201" s="117"/>
      <c r="C201" s="113"/>
      <c r="D201" s="114"/>
      <c r="E201" s="114"/>
    </row>
    <row r="202" spans="1:5" ht="15.75">
      <c r="A202" s="111"/>
      <c r="B202" s="117"/>
      <c r="C202" s="126"/>
      <c r="D202" s="114"/>
      <c r="E202" s="114"/>
    </row>
    <row r="203" spans="1:5" ht="15.75">
      <c r="A203" s="111"/>
      <c r="B203" s="112"/>
      <c r="C203" s="127"/>
      <c r="D203" s="114"/>
      <c r="E203" s="114"/>
    </row>
    <row r="204" spans="1:5" ht="15.75">
      <c r="A204" s="111"/>
      <c r="B204" s="117"/>
      <c r="C204" s="127"/>
      <c r="D204" s="114"/>
      <c r="E204" s="114"/>
    </row>
    <row r="205" spans="1:5" ht="15.75">
      <c r="A205" s="111"/>
      <c r="B205" s="112"/>
      <c r="C205" s="127"/>
      <c r="D205" s="114"/>
      <c r="E205" s="114"/>
    </row>
    <row r="206" spans="1:5" ht="15.75">
      <c r="A206" s="111"/>
      <c r="B206" s="112"/>
      <c r="C206" s="127"/>
      <c r="D206" s="114"/>
      <c r="E206" s="114"/>
    </row>
    <row r="207" spans="1:5" ht="15.75">
      <c r="A207" s="111"/>
      <c r="B207" s="112"/>
      <c r="C207" s="127"/>
      <c r="D207" s="114"/>
      <c r="E207" s="114"/>
    </row>
    <row r="208" spans="1:5" ht="15.75">
      <c r="A208" s="111"/>
      <c r="B208" s="112"/>
      <c r="C208" s="127"/>
      <c r="D208" s="114"/>
      <c r="E208" s="114"/>
    </row>
    <row r="209" spans="1:5" ht="15.75">
      <c r="A209" s="111"/>
      <c r="B209" s="112"/>
      <c r="C209" s="127"/>
      <c r="D209" s="114"/>
      <c r="E209" s="114"/>
    </row>
    <row r="210" spans="1:5" ht="15.75">
      <c r="A210" s="111"/>
      <c r="B210" s="112"/>
      <c r="C210" s="126"/>
      <c r="D210" s="114"/>
      <c r="E210" s="114"/>
    </row>
    <row r="211" spans="1:5" ht="15">
      <c r="A211" s="128"/>
      <c r="B211" s="112"/>
      <c r="C211" s="113"/>
      <c r="D211" s="114"/>
      <c r="E211" s="114"/>
    </row>
    <row r="212" spans="1:5" ht="15.75">
      <c r="A212" s="111"/>
      <c r="B212" s="117"/>
      <c r="C212" s="121"/>
      <c r="D212" s="114"/>
      <c r="E212" s="114"/>
    </row>
    <row r="213" spans="1:5" ht="15.75">
      <c r="A213" s="111"/>
      <c r="B213" s="112"/>
      <c r="C213" s="113"/>
      <c r="D213" s="114"/>
      <c r="E213" s="114"/>
    </row>
    <row r="214" spans="1:5" ht="15.75">
      <c r="A214" s="111"/>
      <c r="B214" s="112"/>
      <c r="C214" s="121"/>
      <c r="D214" s="114"/>
      <c r="E214" s="114"/>
    </row>
    <row r="215" spans="1:5" ht="15.75">
      <c r="A215" s="111"/>
      <c r="B215" s="117"/>
      <c r="C215" s="126"/>
      <c r="D215" s="114"/>
      <c r="E215" s="114"/>
    </row>
    <row r="216" spans="1:5" ht="15.75">
      <c r="A216" s="111"/>
      <c r="B216" s="117"/>
      <c r="C216" s="127"/>
      <c r="D216" s="114"/>
      <c r="E216" s="114"/>
    </row>
    <row r="217" spans="1:5" ht="15.75">
      <c r="A217" s="111"/>
      <c r="B217" s="117"/>
      <c r="C217" s="113"/>
      <c r="D217" s="114"/>
      <c r="E217" s="114"/>
    </row>
    <row r="218" spans="1:5" ht="15.75">
      <c r="A218" s="111"/>
      <c r="B218" s="117"/>
      <c r="C218" s="126"/>
      <c r="D218" s="114"/>
      <c r="E218" s="114"/>
    </row>
    <row r="219" spans="1:5" ht="15.75">
      <c r="A219" s="111"/>
      <c r="B219" s="117"/>
      <c r="C219" s="127"/>
      <c r="D219" s="114"/>
      <c r="E219" s="114"/>
    </row>
    <row r="220" spans="1:5" ht="15.75">
      <c r="A220" s="111"/>
      <c r="B220" s="117"/>
      <c r="C220" s="127"/>
      <c r="D220" s="114"/>
      <c r="E220" s="114"/>
    </row>
    <row r="221" spans="1:5" ht="15.75">
      <c r="A221" s="111"/>
      <c r="B221" s="112"/>
      <c r="C221" s="127"/>
      <c r="D221" s="114"/>
      <c r="E221" s="114"/>
    </row>
    <row r="222" spans="1:5" ht="15.75">
      <c r="A222" s="111"/>
      <c r="B222" s="112"/>
      <c r="C222" s="127"/>
      <c r="D222" s="114"/>
      <c r="E222" s="114"/>
    </row>
    <row r="223" spans="1:5" ht="15.75">
      <c r="A223" s="111"/>
      <c r="B223" s="112"/>
      <c r="C223" s="127"/>
      <c r="D223" s="114"/>
      <c r="E223" s="114"/>
    </row>
    <row r="224" spans="1:5" ht="15.75">
      <c r="A224" s="111"/>
      <c r="B224" s="112"/>
      <c r="C224" s="129"/>
      <c r="D224" s="114"/>
      <c r="E224" s="114"/>
    </row>
    <row r="225" spans="1:5" ht="15.75">
      <c r="A225" s="111"/>
      <c r="B225" s="112"/>
      <c r="C225" s="113"/>
      <c r="D225" s="114"/>
      <c r="E225" s="114"/>
    </row>
    <row r="226" spans="1:5" ht="15.75">
      <c r="A226" s="111"/>
      <c r="B226" s="112"/>
      <c r="C226" s="127"/>
      <c r="D226" s="114"/>
      <c r="E226" s="114"/>
    </row>
    <row r="227" spans="1:5" ht="15.75">
      <c r="A227" s="111"/>
      <c r="B227" s="112"/>
      <c r="C227" s="127"/>
      <c r="D227" s="114"/>
      <c r="E227" s="114"/>
    </row>
    <row r="228" spans="1:5" ht="15.75">
      <c r="A228" s="111"/>
      <c r="B228" s="112"/>
      <c r="C228" s="126"/>
      <c r="D228" s="114"/>
      <c r="E228" s="114"/>
    </row>
    <row r="229" spans="1:5" ht="15.75">
      <c r="A229" s="111"/>
      <c r="B229" s="112"/>
      <c r="C229" s="127"/>
      <c r="D229" s="114"/>
      <c r="E229" s="114"/>
    </row>
    <row r="230" spans="1:5" ht="15.75">
      <c r="A230" s="111"/>
      <c r="B230" s="112"/>
      <c r="C230" s="127"/>
      <c r="D230" s="114"/>
      <c r="E230" s="114"/>
    </row>
    <row r="231" spans="1:5" ht="15.75">
      <c r="A231" s="111"/>
      <c r="B231" s="112"/>
      <c r="C231" s="127"/>
      <c r="D231" s="114"/>
      <c r="E231" s="114"/>
    </row>
    <row r="232" spans="1:5" ht="15">
      <c r="A232" s="122"/>
      <c r="B232" s="112"/>
      <c r="C232" s="127"/>
      <c r="D232" s="114"/>
      <c r="E232" s="114"/>
    </row>
    <row r="233" spans="1:5" ht="15.75">
      <c r="A233" s="111"/>
      <c r="B233" s="117"/>
      <c r="C233" s="126"/>
      <c r="D233" s="114"/>
      <c r="E233" s="114"/>
    </row>
    <row r="234" spans="1:5" ht="15.75">
      <c r="A234" s="111"/>
      <c r="B234" s="117"/>
      <c r="C234" s="127"/>
      <c r="D234" s="122"/>
      <c r="E234" s="122"/>
    </row>
    <row r="235" spans="1:5" ht="75" customHeight="1">
      <c r="A235" s="111"/>
      <c r="B235" s="130"/>
      <c r="C235" s="121"/>
      <c r="D235" s="114"/>
      <c r="E235" s="114"/>
    </row>
    <row r="236" spans="1:5" ht="15.75">
      <c r="A236" s="111"/>
      <c r="B236" s="130"/>
      <c r="C236" s="131"/>
      <c r="D236" s="114"/>
      <c r="E236" s="114"/>
    </row>
    <row r="237" spans="1:5" ht="15.75">
      <c r="A237" s="111"/>
      <c r="B237" s="130"/>
      <c r="C237" s="132"/>
      <c r="D237" s="114"/>
      <c r="E237" s="114"/>
    </row>
    <row r="238" spans="1:5" ht="15.75">
      <c r="A238" s="111"/>
      <c r="B238" s="130"/>
      <c r="C238" s="132"/>
      <c r="D238" s="114"/>
      <c r="E238" s="114"/>
    </row>
    <row r="239" spans="1:5" ht="15.75">
      <c r="A239" s="111"/>
      <c r="B239" s="133"/>
      <c r="C239" s="132"/>
      <c r="D239" s="114"/>
      <c r="E239" s="114"/>
    </row>
    <row r="240" spans="1:5" ht="15.75">
      <c r="A240" s="111"/>
      <c r="B240" s="130"/>
      <c r="C240" s="132"/>
      <c r="D240" s="114"/>
      <c r="E240" s="114"/>
    </row>
    <row r="241" spans="1:5" ht="15.75">
      <c r="A241" s="111"/>
      <c r="B241" s="130"/>
      <c r="C241" s="131"/>
      <c r="D241" s="114"/>
      <c r="E241" s="114"/>
    </row>
    <row r="242" spans="1:5" ht="90" customHeight="1">
      <c r="A242" s="111"/>
      <c r="B242" s="130"/>
      <c r="C242" s="132"/>
      <c r="D242" s="114"/>
      <c r="E242" s="114"/>
    </row>
    <row r="243" spans="1:5" ht="15.75">
      <c r="A243" s="111"/>
      <c r="B243" s="117"/>
      <c r="C243" s="132"/>
      <c r="D243" s="114"/>
      <c r="E243" s="114"/>
    </row>
    <row r="244" spans="1:5" ht="15.75">
      <c r="A244" s="111"/>
      <c r="B244" s="112"/>
      <c r="C244" s="132"/>
      <c r="D244" s="114"/>
      <c r="E244" s="114"/>
    </row>
    <row r="245" spans="1:5" ht="15.75">
      <c r="A245" s="111"/>
      <c r="B245" s="112"/>
      <c r="C245" s="131"/>
      <c r="D245" s="114"/>
      <c r="E245" s="114"/>
    </row>
    <row r="246" spans="1:5" ht="15.75">
      <c r="A246" s="111"/>
      <c r="B246" s="112"/>
      <c r="C246" s="134"/>
      <c r="D246" s="114"/>
      <c r="E246" s="114"/>
    </row>
    <row r="247" spans="1:5" ht="15.75">
      <c r="A247" s="111"/>
      <c r="B247" s="112"/>
      <c r="C247" s="131"/>
      <c r="D247" s="114"/>
      <c r="E247" s="114"/>
    </row>
    <row r="248" spans="1:5" ht="15.75">
      <c r="A248" s="111"/>
      <c r="B248" s="112"/>
      <c r="C248" s="134"/>
      <c r="D248" s="114"/>
      <c r="E248" s="114"/>
    </row>
    <row r="249" spans="1:5" ht="15.75">
      <c r="A249" s="111"/>
      <c r="B249" s="112"/>
      <c r="C249" s="134"/>
      <c r="D249" s="114"/>
      <c r="E249" s="114"/>
    </row>
    <row r="250" spans="1:5" ht="15">
      <c r="A250" s="122"/>
      <c r="B250" s="112"/>
      <c r="C250" s="134"/>
      <c r="D250" s="114"/>
      <c r="E250" s="114"/>
    </row>
    <row r="251" spans="1:5" ht="15.75">
      <c r="A251" s="111"/>
      <c r="B251" s="117"/>
      <c r="C251" s="131"/>
      <c r="D251" s="114"/>
      <c r="E251" s="114"/>
    </row>
    <row r="252" spans="1:5" ht="15.75">
      <c r="A252" s="111"/>
      <c r="B252" s="117"/>
      <c r="C252" s="134"/>
      <c r="D252" s="114"/>
      <c r="E252" s="114"/>
    </row>
    <row r="253" spans="1:5" ht="15.75">
      <c r="A253" s="111"/>
      <c r="B253" s="112"/>
      <c r="C253" s="121"/>
      <c r="D253" s="114"/>
      <c r="E253" s="114"/>
    </row>
    <row r="254" spans="1:5" ht="15.75">
      <c r="A254" s="111"/>
      <c r="B254" s="112"/>
      <c r="C254" s="121"/>
      <c r="D254" s="114"/>
      <c r="E254" s="114"/>
    </row>
    <row r="255" spans="1:5" ht="15.75">
      <c r="A255" s="111"/>
      <c r="B255" s="112"/>
      <c r="C255" s="109"/>
      <c r="D255" s="114"/>
      <c r="E255" s="114"/>
    </row>
    <row r="256" spans="1:5" ht="15.75">
      <c r="A256" s="111"/>
      <c r="B256" s="112"/>
      <c r="C256" s="109"/>
      <c r="D256" s="114"/>
      <c r="E256" s="114"/>
    </row>
    <row r="257" spans="1:5" ht="15.75">
      <c r="A257" s="111"/>
      <c r="B257" s="112"/>
      <c r="C257" s="109"/>
      <c r="D257" s="114"/>
      <c r="E257" s="114"/>
    </row>
    <row r="258" spans="1:5" ht="15.75">
      <c r="A258" s="111"/>
      <c r="B258" s="112"/>
      <c r="C258" s="109"/>
      <c r="D258" s="114"/>
      <c r="E258" s="114"/>
    </row>
    <row r="259" spans="1:5" ht="15.75">
      <c r="A259" s="111"/>
      <c r="B259" s="112"/>
      <c r="C259" s="109"/>
      <c r="D259" s="114"/>
      <c r="E259" s="114"/>
    </row>
    <row r="260" spans="1:5" ht="15.75">
      <c r="A260" s="111"/>
      <c r="B260" s="112"/>
      <c r="C260" s="109"/>
      <c r="D260" s="114"/>
      <c r="E260" s="114"/>
    </row>
    <row r="261" spans="1:5" ht="15.75">
      <c r="A261" s="111"/>
      <c r="B261" s="112"/>
      <c r="C261" s="109"/>
      <c r="D261" s="114"/>
      <c r="E261" s="114"/>
    </row>
    <row r="262" spans="1:5" ht="15.75">
      <c r="A262" s="111"/>
      <c r="B262" s="117"/>
      <c r="C262" s="109"/>
      <c r="D262" s="114"/>
      <c r="E262" s="114"/>
    </row>
    <row r="263" spans="1:5" ht="15.75">
      <c r="A263" s="111"/>
      <c r="B263" s="112"/>
      <c r="C263" s="109"/>
      <c r="D263" s="114"/>
      <c r="E263" s="114"/>
    </row>
    <row r="264" spans="1:5" ht="15.75">
      <c r="A264" s="111"/>
      <c r="B264" s="117"/>
      <c r="C264" s="121"/>
      <c r="D264" s="114"/>
      <c r="E264" s="114"/>
    </row>
    <row r="265" spans="1:5" ht="15.75">
      <c r="A265" s="111"/>
      <c r="B265" s="112"/>
      <c r="C265" s="109"/>
      <c r="D265" s="114"/>
      <c r="E265" s="114"/>
    </row>
    <row r="266" spans="1:5" ht="15.75">
      <c r="A266" s="111"/>
      <c r="B266" s="117"/>
      <c r="C266" s="121"/>
      <c r="D266" s="114"/>
      <c r="E266" s="114"/>
    </row>
    <row r="267" spans="1:5" ht="15.75">
      <c r="A267" s="111"/>
      <c r="B267" s="117"/>
      <c r="C267" s="113"/>
      <c r="D267" s="114"/>
      <c r="E267" s="114"/>
    </row>
    <row r="268" spans="1:5" ht="15.75">
      <c r="A268" s="111"/>
      <c r="B268" s="117"/>
      <c r="C268" s="135"/>
      <c r="D268" s="114"/>
      <c r="E268" s="114"/>
    </row>
    <row r="269" spans="1:5" ht="15.75">
      <c r="A269" s="111"/>
      <c r="B269" s="117"/>
      <c r="C269" s="113"/>
      <c r="D269" s="114"/>
      <c r="E269" s="114"/>
    </row>
    <row r="270" spans="1:5" ht="15">
      <c r="A270" s="114"/>
      <c r="B270" s="112"/>
      <c r="C270" s="113"/>
      <c r="D270" s="114"/>
      <c r="E270" s="114"/>
    </row>
    <row r="271" spans="1:5" ht="15">
      <c r="C271" s="135"/>
      <c r="D271" s="114"/>
      <c r="E271" s="114"/>
    </row>
    <row r="272" spans="1:5" ht="15.75">
      <c r="B272" s="136"/>
      <c r="C272" s="134"/>
      <c r="D272" s="137"/>
      <c r="E272" s="137"/>
    </row>
    <row r="273" spans="2:5" ht="18.75">
      <c r="C273" s="138"/>
      <c r="D273" s="139"/>
      <c r="E273" s="139"/>
    </row>
    <row r="274" spans="2:5" ht="18.75">
      <c r="C274" s="140"/>
    </row>
    <row r="275" spans="2:5" ht="12">
      <c r="B275" s="136"/>
      <c r="C275" s="141"/>
    </row>
    <row r="276" spans="2:5" ht="12">
      <c r="C276" s="141"/>
    </row>
    <row r="277" spans="2:5" ht="12">
      <c r="C277" s="142"/>
    </row>
    <row r="278" spans="2:5" ht="12">
      <c r="C278" s="141"/>
    </row>
    <row r="279" spans="2:5" ht="12">
      <c r="C279" s="141"/>
    </row>
    <row r="280" spans="2:5" ht="12">
      <c r="C280" s="141"/>
    </row>
    <row r="281" spans="2:5" ht="12">
      <c r="C281" s="141"/>
    </row>
    <row r="282" spans="2:5" ht="12">
      <c r="C282" s="141"/>
    </row>
    <row r="283" spans="2:5" ht="12">
      <c r="B283" s="143"/>
      <c r="C283" s="141"/>
    </row>
    <row r="284" spans="2:5" ht="12">
      <c r="B284" s="143"/>
      <c r="C284" s="141"/>
      <c r="D284" s="144"/>
      <c r="E284" s="144"/>
    </row>
    <row r="285" spans="2:5" ht="12">
      <c r="B285" s="143"/>
      <c r="C285" s="141"/>
      <c r="D285" s="144"/>
      <c r="E285" s="144"/>
    </row>
    <row r="286" spans="2:5" ht="12">
      <c r="B286" s="143"/>
      <c r="C286" s="141"/>
      <c r="D286" s="144"/>
      <c r="E286" s="144"/>
    </row>
    <row r="287" spans="2:5" ht="12">
      <c r="B287" s="143"/>
      <c r="C287" s="141"/>
      <c r="D287" s="144"/>
      <c r="E287" s="144"/>
    </row>
    <row r="288" spans="2:5" ht="12">
      <c r="B288" s="143"/>
      <c r="C288" s="141"/>
      <c r="D288" s="144"/>
      <c r="E288" s="144"/>
    </row>
    <row r="289" spans="2:237" ht="12">
      <c r="C289" s="141"/>
      <c r="D289" s="144"/>
      <c r="E289" s="144"/>
    </row>
    <row r="290" spans="2:237" ht="12">
      <c r="C290" s="141"/>
    </row>
    <row r="291" spans="2:237" ht="12"/>
    <row r="292" spans="2:237" ht="12"/>
    <row r="293" spans="2:237" ht="12"/>
    <row r="294" spans="2:237" ht="12"/>
    <row r="295" spans="2:237" ht="12"/>
    <row r="296" spans="2:237" s="62" customFormat="1" ht="12">
      <c r="B296" s="63"/>
      <c r="C296" s="64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  <c r="EQ296" s="65"/>
      <c r="ER296" s="65"/>
      <c r="ES296" s="65"/>
      <c r="ET296" s="65"/>
      <c r="EU296" s="65"/>
      <c r="EV296" s="65"/>
      <c r="EW296" s="65"/>
      <c r="EX296" s="65"/>
      <c r="EY296" s="65"/>
      <c r="EZ296" s="65"/>
      <c r="FA296" s="65"/>
      <c r="FB296" s="65"/>
      <c r="FC296" s="65"/>
      <c r="FD296" s="65"/>
      <c r="FE296" s="65"/>
      <c r="FF296" s="65"/>
      <c r="FG296" s="65"/>
      <c r="FH296" s="65"/>
      <c r="FI296" s="65"/>
      <c r="FJ296" s="65"/>
      <c r="FK296" s="65"/>
      <c r="FL296" s="65"/>
      <c r="FM296" s="65"/>
      <c r="FN296" s="65"/>
      <c r="FO296" s="65"/>
      <c r="FP296" s="65"/>
      <c r="FQ296" s="65"/>
      <c r="FR296" s="65"/>
      <c r="FS296" s="65"/>
      <c r="FT296" s="65"/>
      <c r="FU296" s="65"/>
      <c r="FV296" s="65"/>
      <c r="FW296" s="65"/>
      <c r="FX296" s="65"/>
      <c r="FY296" s="65"/>
      <c r="FZ296" s="65"/>
      <c r="GA296" s="65"/>
      <c r="GB296" s="65"/>
      <c r="GC296" s="65"/>
      <c r="GD296" s="65"/>
      <c r="GE296" s="65"/>
      <c r="GF296" s="65"/>
      <c r="GG296" s="65"/>
      <c r="GH296" s="65"/>
      <c r="GI296" s="65"/>
      <c r="GJ296" s="65"/>
      <c r="GK296" s="65"/>
      <c r="GL296" s="65"/>
      <c r="GM296" s="65"/>
      <c r="GN296" s="65"/>
      <c r="GO296" s="65"/>
      <c r="GP296" s="65"/>
      <c r="GQ296" s="65"/>
      <c r="GR296" s="65"/>
      <c r="GS296" s="65"/>
      <c r="GT296" s="65"/>
      <c r="GU296" s="65"/>
      <c r="GV296" s="65"/>
      <c r="GW296" s="65"/>
      <c r="GX296" s="65"/>
      <c r="GY296" s="65"/>
      <c r="GZ296" s="65"/>
      <c r="HA296" s="65"/>
      <c r="HB296" s="65"/>
      <c r="HC296" s="65"/>
      <c r="HD296" s="65"/>
      <c r="HE296" s="65"/>
      <c r="HF296" s="65"/>
      <c r="HG296" s="65"/>
      <c r="HH296" s="65"/>
      <c r="HI296" s="65"/>
      <c r="HJ296" s="65"/>
      <c r="HK296" s="65"/>
      <c r="HL296" s="65"/>
      <c r="HM296" s="65"/>
      <c r="HN296" s="65"/>
      <c r="HO296" s="65"/>
      <c r="HP296" s="65"/>
      <c r="HQ296" s="65"/>
      <c r="HR296" s="65"/>
      <c r="HS296" s="65"/>
      <c r="HT296" s="65"/>
      <c r="HU296" s="65"/>
      <c r="HV296" s="65"/>
      <c r="HW296" s="65"/>
      <c r="HX296" s="65"/>
      <c r="HY296" s="65"/>
      <c r="HZ296" s="65"/>
      <c r="IA296" s="65"/>
      <c r="IB296" s="65"/>
      <c r="IC296" s="65"/>
    </row>
    <row r="297" spans="2:237" s="62" customFormat="1" ht="12">
      <c r="B297" s="63"/>
      <c r="C297" s="64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  <c r="EQ297" s="65"/>
      <c r="ER297" s="65"/>
      <c r="ES297" s="65"/>
      <c r="ET297" s="65"/>
      <c r="EU297" s="65"/>
      <c r="EV297" s="65"/>
      <c r="EW297" s="65"/>
      <c r="EX297" s="65"/>
      <c r="EY297" s="65"/>
      <c r="EZ297" s="65"/>
      <c r="FA297" s="65"/>
      <c r="FB297" s="65"/>
      <c r="FC297" s="65"/>
      <c r="FD297" s="65"/>
      <c r="FE297" s="65"/>
      <c r="FF297" s="65"/>
      <c r="FG297" s="65"/>
      <c r="FH297" s="65"/>
      <c r="FI297" s="65"/>
      <c r="FJ297" s="65"/>
      <c r="FK297" s="65"/>
      <c r="FL297" s="65"/>
      <c r="FM297" s="65"/>
      <c r="FN297" s="65"/>
      <c r="FO297" s="65"/>
      <c r="FP297" s="65"/>
      <c r="FQ297" s="65"/>
      <c r="FR297" s="65"/>
      <c r="FS297" s="65"/>
      <c r="FT297" s="65"/>
      <c r="FU297" s="65"/>
      <c r="FV297" s="65"/>
      <c r="FW297" s="65"/>
      <c r="FX297" s="65"/>
      <c r="FY297" s="65"/>
      <c r="FZ297" s="65"/>
      <c r="GA297" s="65"/>
      <c r="GB297" s="65"/>
      <c r="GC297" s="65"/>
      <c r="GD297" s="65"/>
      <c r="GE297" s="65"/>
      <c r="GF297" s="65"/>
      <c r="GG297" s="65"/>
      <c r="GH297" s="65"/>
      <c r="GI297" s="65"/>
      <c r="GJ297" s="65"/>
      <c r="GK297" s="65"/>
      <c r="GL297" s="65"/>
      <c r="GM297" s="65"/>
      <c r="GN297" s="65"/>
      <c r="GO297" s="65"/>
      <c r="GP297" s="65"/>
      <c r="GQ297" s="65"/>
      <c r="GR297" s="65"/>
      <c r="GS297" s="65"/>
      <c r="GT297" s="65"/>
      <c r="GU297" s="65"/>
      <c r="GV297" s="65"/>
      <c r="GW297" s="65"/>
      <c r="GX297" s="65"/>
      <c r="GY297" s="65"/>
      <c r="GZ297" s="65"/>
      <c r="HA297" s="65"/>
      <c r="HB297" s="65"/>
      <c r="HC297" s="65"/>
      <c r="HD297" s="65"/>
      <c r="HE297" s="65"/>
      <c r="HF297" s="65"/>
      <c r="HG297" s="65"/>
      <c r="HH297" s="65"/>
      <c r="HI297" s="65"/>
      <c r="HJ297" s="65"/>
      <c r="HK297" s="65"/>
      <c r="HL297" s="65"/>
      <c r="HM297" s="65"/>
      <c r="HN297" s="65"/>
      <c r="HO297" s="65"/>
      <c r="HP297" s="65"/>
      <c r="HQ297" s="65"/>
      <c r="HR297" s="65"/>
      <c r="HS297" s="65"/>
      <c r="HT297" s="65"/>
      <c r="HU297" s="65"/>
      <c r="HV297" s="65"/>
      <c r="HW297" s="65"/>
      <c r="HX297" s="65"/>
      <c r="HY297" s="65"/>
      <c r="HZ297" s="65"/>
      <c r="IA297" s="65"/>
      <c r="IB297" s="65"/>
      <c r="IC297" s="65"/>
    </row>
    <row r="298" spans="2:237" s="62" customFormat="1" ht="12">
      <c r="B298" s="63"/>
      <c r="C298" s="64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  <c r="GB298" s="65"/>
      <c r="GC298" s="65"/>
      <c r="GD298" s="65"/>
      <c r="GE298" s="65"/>
      <c r="GF298" s="65"/>
      <c r="GG298" s="65"/>
      <c r="GH298" s="65"/>
      <c r="GI298" s="65"/>
      <c r="GJ298" s="65"/>
      <c r="GK298" s="65"/>
      <c r="GL298" s="65"/>
      <c r="GM298" s="65"/>
      <c r="GN298" s="65"/>
      <c r="GO298" s="65"/>
      <c r="GP298" s="65"/>
      <c r="GQ298" s="65"/>
      <c r="GR298" s="65"/>
      <c r="GS298" s="65"/>
      <c r="GT298" s="65"/>
      <c r="GU298" s="65"/>
      <c r="GV298" s="65"/>
      <c r="GW298" s="65"/>
      <c r="GX298" s="65"/>
      <c r="GY298" s="65"/>
      <c r="GZ298" s="65"/>
      <c r="HA298" s="65"/>
      <c r="HB298" s="65"/>
      <c r="HC298" s="65"/>
      <c r="HD298" s="65"/>
      <c r="HE298" s="65"/>
      <c r="HF298" s="65"/>
      <c r="HG298" s="65"/>
      <c r="HH298" s="65"/>
      <c r="HI298" s="65"/>
      <c r="HJ298" s="65"/>
      <c r="HK298" s="65"/>
      <c r="HL298" s="65"/>
      <c r="HM298" s="65"/>
      <c r="HN298" s="65"/>
      <c r="HO298" s="65"/>
      <c r="HP298" s="65"/>
      <c r="HQ298" s="65"/>
      <c r="HR298" s="65"/>
      <c r="HS298" s="65"/>
      <c r="HT298" s="65"/>
      <c r="HU298" s="65"/>
      <c r="HV298" s="65"/>
      <c r="HW298" s="65"/>
      <c r="HX298" s="65"/>
      <c r="HY298" s="65"/>
      <c r="HZ298" s="65"/>
      <c r="IA298" s="65"/>
      <c r="IB298" s="65"/>
      <c r="IC298" s="65"/>
    </row>
    <row r="299" spans="2:237" s="62" customFormat="1" ht="12">
      <c r="B299" s="63"/>
      <c r="C299" s="64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  <c r="EQ299" s="65"/>
      <c r="ER299" s="65"/>
      <c r="ES299" s="65"/>
      <c r="ET299" s="65"/>
      <c r="EU299" s="65"/>
      <c r="EV299" s="65"/>
      <c r="EW299" s="65"/>
      <c r="EX299" s="65"/>
      <c r="EY299" s="65"/>
      <c r="EZ299" s="65"/>
      <c r="FA299" s="65"/>
      <c r="FB299" s="65"/>
      <c r="FC299" s="65"/>
      <c r="FD299" s="65"/>
      <c r="FE299" s="65"/>
      <c r="FF299" s="65"/>
      <c r="FG299" s="65"/>
      <c r="FH299" s="65"/>
      <c r="FI299" s="65"/>
      <c r="FJ299" s="65"/>
      <c r="FK299" s="65"/>
      <c r="FL299" s="65"/>
      <c r="FM299" s="65"/>
      <c r="FN299" s="65"/>
      <c r="FO299" s="65"/>
      <c r="FP299" s="65"/>
      <c r="FQ299" s="65"/>
      <c r="FR299" s="65"/>
      <c r="FS299" s="65"/>
      <c r="FT299" s="65"/>
      <c r="FU299" s="65"/>
      <c r="FV299" s="65"/>
      <c r="FW299" s="65"/>
      <c r="FX299" s="65"/>
      <c r="FY299" s="65"/>
      <c r="FZ299" s="65"/>
      <c r="GA299" s="65"/>
      <c r="GB299" s="65"/>
      <c r="GC299" s="65"/>
      <c r="GD299" s="65"/>
      <c r="GE299" s="65"/>
      <c r="GF299" s="65"/>
      <c r="GG299" s="65"/>
      <c r="GH299" s="65"/>
      <c r="GI299" s="65"/>
      <c r="GJ299" s="65"/>
      <c r="GK299" s="65"/>
      <c r="GL299" s="65"/>
      <c r="GM299" s="65"/>
      <c r="GN299" s="65"/>
      <c r="GO299" s="65"/>
      <c r="GP299" s="65"/>
      <c r="GQ299" s="65"/>
      <c r="GR299" s="65"/>
      <c r="GS299" s="65"/>
      <c r="GT299" s="65"/>
      <c r="GU299" s="65"/>
      <c r="GV299" s="65"/>
      <c r="GW299" s="65"/>
      <c r="GX299" s="65"/>
      <c r="GY299" s="65"/>
      <c r="GZ299" s="65"/>
      <c r="HA299" s="65"/>
      <c r="HB299" s="65"/>
      <c r="HC299" s="65"/>
      <c r="HD299" s="65"/>
      <c r="HE299" s="65"/>
      <c r="HF299" s="65"/>
      <c r="HG299" s="65"/>
      <c r="HH299" s="65"/>
      <c r="HI299" s="65"/>
      <c r="HJ299" s="65"/>
      <c r="HK299" s="65"/>
      <c r="HL299" s="65"/>
      <c r="HM299" s="65"/>
      <c r="HN299" s="65"/>
      <c r="HO299" s="65"/>
      <c r="HP299" s="65"/>
      <c r="HQ299" s="65"/>
      <c r="HR299" s="65"/>
      <c r="HS299" s="65"/>
      <c r="HT299" s="65"/>
      <c r="HU299" s="65"/>
      <c r="HV299" s="65"/>
      <c r="HW299" s="65"/>
      <c r="HX299" s="65"/>
      <c r="HY299" s="65"/>
      <c r="HZ299" s="65"/>
      <c r="IA299" s="65"/>
      <c r="IB299" s="65"/>
      <c r="IC299" s="65"/>
    </row>
    <row r="300" spans="2:237" s="62" customFormat="1" ht="12">
      <c r="B300" s="63"/>
      <c r="C300" s="64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  <c r="EQ300" s="65"/>
      <c r="ER300" s="65"/>
      <c r="ES300" s="65"/>
      <c r="ET300" s="65"/>
      <c r="EU300" s="65"/>
      <c r="EV300" s="65"/>
      <c r="EW300" s="65"/>
      <c r="EX300" s="65"/>
      <c r="EY300" s="65"/>
      <c r="EZ300" s="65"/>
      <c r="FA300" s="65"/>
      <c r="FB300" s="65"/>
      <c r="FC300" s="65"/>
      <c r="FD300" s="65"/>
      <c r="FE300" s="65"/>
      <c r="FF300" s="65"/>
      <c r="FG300" s="65"/>
      <c r="FH300" s="65"/>
      <c r="FI300" s="65"/>
      <c r="FJ300" s="65"/>
      <c r="FK300" s="65"/>
      <c r="FL300" s="65"/>
      <c r="FM300" s="65"/>
      <c r="FN300" s="65"/>
      <c r="FO300" s="65"/>
      <c r="FP300" s="65"/>
      <c r="FQ300" s="65"/>
      <c r="FR300" s="65"/>
      <c r="FS300" s="65"/>
      <c r="FT300" s="65"/>
      <c r="FU300" s="65"/>
      <c r="FV300" s="65"/>
      <c r="FW300" s="65"/>
      <c r="FX300" s="65"/>
      <c r="FY300" s="65"/>
      <c r="FZ300" s="65"/>
      <c r="GA300" s="65"/>
      <c r="GB300" s="65"/>
      <c r="GC300" s="65"/>
      <c r="GD300" s="65"/>
      <c r="GE300" s="65"/>
      <c r="GF300" s="65"/>
      <c r="GG300" s="65"/>
      <c r="GH300" s="65"/>
      <c r="GI300" s="65"/>
      <c r="GJ300" s="65"/>
      <c r="GK300" s="65"/>
      <c r="GL300" s="65"/>
      <c r="GM300" s="65"/>
      <c r="GN300" s="65"/>
      <c r="GO300" s="65"/>
      <c r="GP300" s="65"/>
      <c r="GQ300" s="65"/>
      <c r="GR300" s="65"/>
      <c r="GS300" s="65"/>
      <c r="GT300" s="65"/>
      <c r="GU300" s="65"/>
      <c r="GV300" s="65"/>
      <c r="GW300" s="65"/>
      <c r="GX300" s="65"/>
      <c r="GY300" s="65"/>
      <c r="GZ300" s="65"/>
      <c r="HA300" s="65"/>
      <c r="HB300" s="65"/>
      <c r="HC300" s="65"/>
      <c r="HD300" s="65"/>
      <c r="HE300" s="65"/>
      <c r="HF300" s="65"/>
      <c r="HG300" s="65"/>
      <c r="HH300" s="65"/>
      <c r="HI300" s="65"/>
      <c r="HJ300" s="65"/>
      <c r="HK300" s="65"/>
      <c r="HL300" s="65"/>
      <c r="HM300" s="65"/>
      <c r="HN300" s="65"/>
      <c r="HO300" s="65"/>
      <c r="HP300" s="65"/>
      <c r="HQ300" s="65"/>
      <c r="HR300" s="65"/>
      <c r="HS300" s="65"/>
      <c r="HT300" s="65"/>
      <c r="HU300" s="65"/>
      <c r="HV300" s="65"/>
      <c r="HW300" s="65"/>
      <c r="HX300" s="65"/>
      <c r="HY300" s="65"/>
      <c r="HZ300" s="65"/>
      <c r="IA300" s="65"/>
      <c r="IB300" s="65"/>
      <c r="IC300" s="65"/>
    </row>
    <row r="301" spans="2:237" s="62" customFormat="1" ht="12">
      <c r="B301" s="63"/>
      <c r="C301" s="64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  <c r="EQ301" s="65"/>
      <c r="ER301" s="65"/>
      <c r="ES301" s="65"/>
      <c r="ET301" s="65"/>
      <c r="EU301" s="65"/>
      <c r="EV301" s="65"/>
      <c r="EW301" s="65"/>
      <c r="EX301" s="65"/>
      <c r="EY301" s="65"/>
      <c r="EZ301" s="65"/>
      <c r="FA301" s="65"/>
      <c r="FB301" s="65"/>
      <c r="FC301" s="65"/>
      <c r="FD301" s="65"/>
      <c r="FE301" s="65"/>
      <c r="FF301" s="65"/>
      <c r="FG301" s="65"/>
      <c r="FH301" s="65"/>
      <c r="FI301" s="65"/>
      <c r="FJ301" s="65"/>
      <c r="FK301" s="65"/>
      <c r="FL301" s="65"/>
      <c r="FM301" s="65"/>
      <c r="FN301" s="65"/>
      <c r="FO301" s="65"/>
      <c r="FP301" s="65"/>
      <c r="FQ301" s="65"/>
      <c r="FR301" s="65"/>
      <c r="FS301" s="65"/>
      <c r="FT301" s="65"/>
      <c r="FU301" s="65"/>
      <c r="FV301" s="65"/>
      <c r="FW301" s="65"/>
      <c r="FX301" s="65"/>
      <c r="FY301" s="65"/>
      <c r="FZ301" s="65"/>
      <c r="GA301" s="65"/>
      <c r="GB301" s="65"/>
      <c r="GC301" s="65"/>
      <c r="GD301" s="65"/>
      <c r="GE301" s="65"/>
      <c r="GF301" s="65"/>
      <c r="GG301" s="65"/>
      <c r="GH301" s="65"/>
      <c r="GI301" s="65"/>
      <c r="GJ301" s="65"/>
      <c r="GK301" s="65"/>
      <c r="GL301" s="65"/>
      <c r="GM301" s="65"/>
      <c r="GN301" s="65"/>
      <c r="GO301" s="65"/>
      <c r="GP301" s="65"/>
      <c r="GQ301" s="65"/>
      <c r="GR301" s="65"/>
      <c r="GS301" s="65"/>
      <c r="GT301" s="65"/>
      <c r="GU301" s="65"/>
      <c r="GV301" s="65"/>
      <c r="GW301" s="65"/>
      <c r="GX301" s="65"/>
      <c r="GY301" s="65"/>
      <c r="GZ301" s="65"/>
      <c r="HA301" s="65"/>
      <c r="HB301" s="65"/>
      <c r="HC301" s="65"/>
      <c r="HD301" s="65"/>
      <c r="HE301" s="65"/>
      <c r="HF301" s="65"/>
      <c r="HG301" s="65"/>
      <c r="HH301" s="65"/>
      <c r="HI301" s="65"/>
      <c r="HJ301" s="65"/>
      <c r="HK301" s="65"/>
      <c r="HL301" s="65"/>
      <c r="HM301" s="65"/>
      <c r="HN301" s="65"/>
      <c r="HO301" s="65"/>
      <c r="HP301" s="65"/>
      <c r="HQ301" s="65"/>
      <c r="HR301" s="65"/>
      <c r="HS301" s="65"/>
      <c r="HT301" s="65"/>
      <c r="HU301" s="65"/>
      <c r="HV301" s="65"/>
      <c r="HW301" s="65"/>
      <c r="HX301" s="65"/>
      <c r="HY301" s="65"/>
      <c r="HZ301" s="65"/>
      <c r="IA301" s="65"/>
      <c r="IB301" s="65"/>
      <c r="IC301" s="65"/>
    </row>
    <row r="302" spans="2:237" s="62" customFormat="1" ht="12">
      <c r="B302" s="63"/>
      <c r="C302" s="64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  <c r="EQ302" s="65"/>
      <c r="ER302" s="65"/>
      <c r="ES302" s="65"/>
      <c r="ET302" s="65"/>
      <c r="EU302" s="65"/>
      <c r="EV302" s="65"/>
      <c r="EW302" s="65"/>
      <c r="EX302" s="65"/>
      <c r="EY302" s="65"/>
      <c r="EZ302" s="65"/>
      <c r="FA302" s="65"/>
      <c r="FB302" s="65"/>
      <c r="FC302" s="65"/>
      <c r="FD302" s="65"/>
      <c r="FE302" s="65"/>
      <c r="FF302" s="65"/>
      <c r="FG302" s="65"/>
      <c r="FH302" s="65"/>
      <c r="FI302" s="65"/>
      <c r="FJ302" s="65"/>
      <c r="FK302" s="65"/>
      <c r="FL302" s="65"/>
      <c r="FM302" s="65"/>
      <c r="FN302" s="65"/>
      <c r="FO302" s="65"/>
      <c r="FP302" s="65"/>
      <c r="FQ302" s="65"/>
      <c r="FR302" s="65"/>
      <c r="FS302" s="65"/>
      <c r="FT302" s="65"/>
      <c r="FU302" s="65"/>
      <c r="FV302" s="65"/>
      <c r="FW302" s="65"/>
      <c r="FX302" s="65"/>
      <c r="FY302" s="65"/>
      <c r="FZ302" s="65"/>
      <c r="GA302" s="65"/>
      <c r="GB302" s="65"/>
      <c r="GC302" s="65"/>
      <c r="GD302" s="65"/>
      <c r="GE302" s="65"/>
      <c r="GF302" s="65"/>
      <c r="GG302" s="65"/>
      <c r="GH302" s="65"/>
      <c r="GI302" s="65"/>
      <c r="GJ302" s="65"/>
      <c r="GK302" s="65"/>
      <c r="GL302" s="65"/>
      <c r="GM302" s="65"/>
      <c r="GN302" s="65"/>
      <c r="GO302" s="65"/>
      <c r="GP302" s="65"/>
      <c r="GQ302" s="65"/>
      <c r="GR302" s="65"/>
      <c r="GS302" s="65"/>
      <c r="GT302" s="65"/>
      <c r="GU302" s="65"/>
      <c r="GV302" s="65"/>
      <c r="GW302" s="65"/>
      <c r="GX302" s="65"/>
      <c r="GY302" s="65"/>
      <c r="GZ302" s="65"/>
      <c r="HA302" s="65"/>
      <c r="HB302" s="65"/>
      <c r="HC302" s="65"/>
      <c r="HD302" s="65"/>
      <c r="HE302" s="65"/>
      <c r="HF302" s="65"/>
      <c r="HG302" s="65"/>
      <c r="HH302" s="65"/>
      <c r="HI302" s="65"/>
      <c r="HJ302" s="65"/>
      <c r="HK302" s="65"/>
      <c r="HL302" s="65"/>
      <c r="HM302" s="65"/>
      <c r="HN302" s="65"/>
      <c r="HO302" s="65"/>
      <c r="HP302" s="65"/>
      <c r="HQ302" s="65"/>
      <c r="HR302" s="65"/>
      <c r="HS302" s="65"/>
      <c r="HT302" s="65"/>
      <c r="HU302" s="65"/>
      <c r="HV302" s="65"/>
      <c r="HW302" s="65"/>
      <c r="HX302" s="65"/>
      <c r="HY302" s="65"/>
      <c r="HZ302" s="65"/>
      <c r="IA302" s="65"/>
      <c r="IB302" s="65"/>
      <c r="IC302" s="65"/>
    </row>
    <row r="303" spans="2:237" s="62" customFormat="1" ht="12">
      <c r="B303" s="63"/>
      <c r="C303" s="64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5"/>
      <c r="FM303" s="65"/>
      <c r="FN303" s="65"/>
      <c r="FO303" s="65"/>
      <c r="FP303" s="65"/>
      <c r="FQ303" s="65"/>
      <c r="FR303" s="65"/>
      <c r="FS303" s="65"/>
      <c r="FT303" s="65"/>
      <c r="FU303" s="65"/>
      <c r="FV303" s="65"/>
      <c r="FW303" s="65"/>
      <c r="FX303" s="65"/>
      <c r="FY303" s="65"/>
      <c r="FZ303" s="65"/>
      <c r="GA303" s="65"/>
      <c r="GB303" s="65"/>
      <c r="GC303" s="65"/>
      <c r="GD303" s="65"/>
      <c r="GE303" s="65"/>
      <c r="GF303" s="65"/>
      <c r="GG303" s="65"/>
      <c r="GH303" s="65"/>
      <c r="GI303" s="65"/>
      <c r="GJ303" s="65"/>
      <c r="GK303" s="65"/>
      <c r="GL303" s="65"/>
      <c r="GM303" s="65"/>
      <c r="GN303" s="65"/>
      <c r="GO303" s="65"/>
      <c r="GP303" s="65"/>
      <c r="GQ303" s="65"/>
      <c r="GR303" s="65"/>
      <c r="GS303" s="65"/>
      <c r="GT303" s="65"/>
      <c r="GU303" s="65"/>
      <c r="GV303" s="65"/>
      <c r="GW303" s="65"/>
      <c r="GX303" s="65"/>
      <c r="GY303" s="65"/>
      <c r="GZ303" s="65"/>
      <c r="HA303" s="65"/>
      <c r="HB303" s="65"/>
      <c r="HC303" s="65"/>
      <c r="HD303" s="65"/>
      <c r="HE303" s="65"/>
      <c r="HF303" s="65"/>
      <c r="HG303" s="65"/>
      <c r="HH303" s="65"/>
      <c r="HI303" s="65"/>
      <c r="HJ303" s="65"/>
      <c r="HK303" s="65"/>
      <c r="HL303" s="65"/>
      <c r="HM303" s="65"/>
      <c r="HN303" s="65"/>
      <c r="HO303" s="65"/>
      <c r="HP303" s="65"/>
      <c r="HQ303" s="65"/>
      <c r="HR303" s="65"/>
      <c r="HS303" s="65"/>
      <c r="HT303" s="65"/>
      <c r="HU303" s="65"/>
      <c r="HV303" s="65"/>
      <c r="HW303" s="65"/>
      <c r="HX303" s="65"/>
      <c r="HY303" s="65"/>
      <c r="HZ303" s="65"/>
      <c r="IA303" s="65"/>
      <c r="IB303" s="65"/>
      <c r="IC303" s="65"/>
    </row>
    <row r="304" spans="2:237" s="62" customFormat="1" ht="12">
      <c r="B304" s="63"/>
      <c r="C304" s="64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  <c r="EQ304" s="65"/>
      <c r="ER304" s="65"/>
      <c r="ES304" s="65"/>
      <c r="ET304" s="65"/>
      <c r="EU304" s="65"/>
      <c r="EV304" s="65"/>
      <c r="EW304" s="65"/>
      <c r="EX304" s="65"/>
      <c r="EY304" s="65"/>
      <c r="EZ304" s="65"/>
      <c r="FA304" s="65"/>
      <c r="FB304" s="65"/>
      <c r="FC304" s="65"/>
      <c r="FD304" s="65"/>
      <c r="FE304" s="65"/>
      <c r="FF304" s="65"/>
      <c r="FG304" s="65"/>
      <c r="FH304" s="65"/>
      <c r="FI304" s="65"/>
      <c r="FJ304" s="65"/>
      <c r="FK304" s="65"/>
      <c r="FL304" s="65"/>
      <c r="FM304" s="65"/>
      <c r="FN304" s="65"/>
      <c r="FO304" s="65"/>
      <c r="FP304" s="65"/>
      <c r="FQ304" s="65"/>
      <c r="FR304" s="65"/>
      <c r="FS304" s="65"/>
      <c r="FT304" s="65"/>
      <c r="FU304" s="65"/>
      <c r="FV304" s="65"/>
      <c r="FW304" s="65"/>
      <c r="FX304" s="65"/>
      <c r="FY304" s="65"/>
      <c r="FZ304" s="65"/>
      <c r="GA304" s="65"/>
      <c r="GB304" s="65"/>
      <c r="GC304" s="65"/>
      <c r="GD304" s="65"/>
      <c r="GE304" s="65"/>
      <c r="GF304" s="65"/>
      <c r="GG304" s="65"/>
      <c r="GH304" s="65"/>
      <c r="GI304" s="65"/>
      <c r="GJ304" s="65"/>
      <c r="GK304" s="65"/>
      <c r="GL304" s="65"/>
      <c r="GM304" s="65"/>
      <c r="GN304" s="65"/>
      <c r="GO304" s="65"/>
      <c r="GP304" s="65"/>
      <c r="GQ304" s="65"/>
      <c r="GR304" s="65"/>
      <c r="GS304" s="65"/>
      <c r="GT304" s="65"/>
      <c r="GU304" s="65"/>
      <c r="GV304" s="65"/>
      <c r="GW304" s="65"/>
      <c r="GX304" s="65"/>
      <c r="GY304" s="65"/>
      <c r="GZ304" s="65"/>
      <c r="HA304" s="65"/>
      <c r="HB304" s="65"/>
      <c r="HC304" s="65"/>
      <c r="HD304" s="65"/>
      <c r="HE304" s="65"/>
      <c r="HF304" s="65"/>
      <c r="HG304" s="65"/>
      <c r="HH304" s="65"/>
      <c r="HI304" s="65"/>
      <c r="HJ304" s="65"/>
      <c r="HK304" s="65"/>
      <c r="HL304" s="65"/>
      <c r="HM304" s="65"/>
      <c r="HN304" s="65"/>
      <c r="HO304" s="65"/>
      <c r="HP304" s="65"/>
      <c r="HQ304" s="65"/>
      <c r="HR304" s="65"/>
      <c r="HS304" s="65"/>
      <c r="HT304" s="65"/>
      <c r="HU304" s="65"/>
      <c r="HV304" s="65"/>
      <c r="HW304" s="65"/>
      <c r="HX304" s="65"/>
      <c r="HY304" s="65"/>
      <c r="HZ304" s="65"/>
      <c r="IA304" s="65"/>
      <c r="IB304" s="65"/>
      <c r="IC304" s="65"/>
    </row>
    <row r="305" spans="2:237" s="62" customFormat="1" ht="12">
      <c r="B305" s="63"/>
      <c r="C305" s="64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  <c r="HV305" s="65"/>
      <c r="HW305" s="65"/>
      <c r="HX305" s="65"/>
      <c r="HY305" s="65"/>
      <c r="HZ305" s="65"/>
      <c r="IA305" s="65"/>
      <c r="IB305" s="65"/>
      <c r="IC305" s="65"/>
    </row>
    <row r="306" spans="2:237" s="62" customFormat="1" ht="12">
      <c r="B306" s="63"/>
      <c r="C306" s="64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  <c r="HV306" s="65"/>
      <c r="HW306" s="65"/>
      <c r="HX306" s="65"/>
      <c r="HY306" s="65"/>
      <c r="HZ306" s="65"/>
      <c r="IA306" s="65"/>
      <c r="IB306" s="65"/>
      <c r="IC306" s="65"/>
    </row>
    <row r="307" spans="2:237" s="62" customFormat="1" ht="12">
      <c r="B307" s="63"/>
      <c r="C307" s="64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  <c r="HV307" s="65"/>
      <c r="HW307" s="65"/>
      <c r="HX307" s="65"/>
      <c r="HY307" s="65"/>
      <c r="HZ307" s="65"/>
      <c r="IA307" s="65"/>
      <c r="IB307" s="65"/>
      <c r="IC307" s="65"/>
    </row>
    <row r="308" spans="2:237" s="62" customFormat="1" ht="12">
      <c r="B308" s="63"/>
      <c r="C308" s="64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  <c r="EQ308" s="65"/>
      <c r="ER308" s="65"/>
      <c r="ES308" s="65"/>
      <c r="ET308" s="65"/>
      <c r="EU308" s="65"/>
      <c r="EV308" s="65"/>
      <c r="EW308" s="65"/>
      <c r="EX308" s="65"/>
      <c r="EY308" s="65"/>
      <c r="EZ308" s="65"/>
      <c r="FA308" s="65"/>
      <c r="FB308" s="65"/>
      <c r="FC308" s="65"/>
      <c r="FD308" s="65"/>
      <c r="FE308" s="65"/>
      <c r="FF308" s="65"/>
      <c r="FG308" s="65"/>
      <c r="FH308" s="65"/>
      <c r="FI308" s="65"/>
      <c r="FJ308" s="65"/>
      <c r="FK308" s="65"/>
      <c r="FL308" s="65"/>
      <c r="FM308" s="65"/>
      <c r="FN308" s="65"/>
      <c r="FO308" s="65"/>
      <c r="FP308" s="65"/>
      <c r="FQ308" s="65"/>
      <c r="FR308" s="65"/>
      <c r="FS308" s="65"/>
      <c r="FT308" s="65"/>
      <c r="FU308" s="65"/>
      <c r="FV308" s="65"/>
      <c r="FW308" s="65"/>
      <c r="FX308" s="65"/>
      <c r="FY308" s="65"/>
      <c r="FZ308" s="65"/>
      <c r="GA308" s="65"/>
      <c r="GB308" s="65"/>
      <c r="GC308" s="65"/>
      <c r="GD308" s="65"/>
      <c r="GE308" s="65"/>
      <c r="GF308" s="65"/>
      <c r="GG308" s="65"/>
      <c r="GH308" s="65"/>
      <c r="GI308" s="65"/>
      <c r="GJ308" s="65"/>
      <c r="GK308" s="65"/>
      <c r="GL308" s="65"/>
      <c r="GM308" s="65"/>
      <c r="GN308" s="65"/>
      <c r="GO308" s="65"/>
      <c r="GP308" s="65"/>
      <c r="GQ308" s="65"/>
      <c r="GR308" s="65"/>
      <c r="GS308" s="65"/>
      <c r="GT308" s="65"/>
      <c r="GU308" s="65"/>
      <c r="GV308" s="65"/>
      <c r="GW308" s="65"/>
      <c r="GX308" s="65"/>
      <c r="GY308" s="65"/>
      <c r="GZ308" s="65"/>
      <c r="HA308" s="65"/>
      <c r="HB308" s="65"/>
      <c r="HC308" s="65"/>
      <c r="HD308" s="65"/>
      <c r="HE308" s="65"/>
      <c r="HF308" s="65"/>
      <c r="HG308" s="65"/>
      <c r="HH308" s="65"/>
      <c r="HI308" s="65"/>
      <c r="HJ308" s="65"/>
      <c r="HK308" s="65"/>
      <c r="HL308" s="65"/>
      <c r="HM308" s="65"/>
      <c r="HN308" s="65"/>
      <c r="HO308" s="65"/>
      <c r="HP308" s="65"/>
      <c r="HQ308" s="65"/>
      <c r="HR308" s="65"/>
      <c r="HS308" s="65"/>
      <c r="HT308" s="65"/>
      <c r="HU308" s="65"/>
      <c r="HV308" s="65"/>
      <c r="HW308" s="65"/>
      <c r="HX308" s="65"/>
      <c r="HY308" s="65"/>
      <c r="HZ308" s="65"/>
      <c r="IA308" s="65"/>
      <c r="IB308" s="65"/>
      <c r="IC308" s="65"/>
    </row>
    <row r="309" spans="2:237" s="62" customFormat="1" ht="78" customHeight="1">
      <c r="B309" s="63"/>
      <c r="C309" s="64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  <c r="EQ309" s="65"/>
      <c r="ER309" s="65"/>
      <c r="ES309" s="65"/>
      <c r="ET309" s="65"/>
      <c r="EU309" s="65"/>
      <c r="EV309" s="65"/>
      <c r="EW309" s="65"/>
      <c r="EX309" s="65"/>
      <c r="EY309" s="65"/>
      <c r="EZ309" s="65"/>
      <c r="FA309" s="65"/>
      <c r="FB309" s="65"/>
      <c r="FC309" s="65"/>
      <c r="FD309" s="65"/>
      <c r="FE309" s="65"/>
      <c r="FF309" s="65"/>
      <c r="FG309" s="65"/>
      <c r="FH309" s="65"/>
      <c r="FI309" s="65"/>
      <c r="FJ309" s="65"/>
      <c r="FK309" s="65"/>
      <c r="FL309" s="65"/>
      <c r="FM309" s="65"/>
      <c r="FN309" s="65"/>
      <c r="FO309" s="65"/>
      <c r="FP309" s="65"/>
      <c r="FQ309" s="65"/>
      <c r="FR309" s="65"/>
      <c r="FS309" s="65"/>
      <c r="FT309" s="65"/>
      <c r="FU309" s="65"/>
      <c r="FV309" s="65"/>
      <c r="FW309" s="65"/>
      <c r="FX309" s="65"/>
      <c r="FY309" s="65"/>
      <c r="FZ309" s="65"/>
      <c r="GA309" s="65"/>
      <c r="GB309" s="65"/>
      <c r="GC309" s="65"/>
      <c r="GD309" s="65"/>
      <c r="GE309" s="65"/>
      <c r="GF309" s="65"/>
      <c r="GG309" s="65"/>
      <c r="GH309" s="65"/>
      <c r="GI309" s="65"/>
      <c r="GJ309" s="65"/>
      <c r="GK309" s="65"/>
      <c r="GL309" s="65"/>
      <c r="GM309" s="65"/>
      <c r="GN309" s="65"/>
      <c r="GO309" s="65"/>
      <c r="GP309" s="65"/>
      <c r="GQ309" s="65"/>
      <c r="GR309" s="65"/>
      <c r="GS309" s="65"/>
      <c r="GT309" s="65"/>
      <c r="GU309" s="65"/>
      <c r="GV309" s="65"/>
      <c r="GW309" s="65"/>
      <c r="GX309" s="65"/>
      <c r="GY309" s="65"/>
      <c r="GZ309" s="65"/>
      <c r="HA309" s="65"/>
      <c r="HB309" s="65"/>
      <c r="HC309" s="65"/>
      <c r="HD309" s="65"/>
      <c r="HE309" s="65"/>
      <c r="HF309" s="65"/>
      <c r="HG309" s="65"/>
      <c r="HH309" s="65"/>
      <c r="HI309" s="65"/>
      <c r="HJ309" s="65"/>
      <c r="HK309" s="65"/>
      <c r="HL309" s="65"/>
      <c r="HM309" s="65"/>
      <c r="HN309" s="65"/>
      <c r="HO309" s="65"/>
      <c r="HP309" s="65"/>
      <c r="HQ309" s="65"/>
      <c r="HR309" s="65"/>
      <c r="HS309" s="65"/>
      <c r="HT309" s="65"/>
      <c r="HU309" s="65"/>
      <c r="HV309" s="65"/>
      <c r="HW309" s="65"/>
      <c r="HX309" s="65"/>
      <c r="HY309" s="65"/>
      <c r="HZ309" s="65"/>
      <c r="IA309" s="65"/>
      <c r="IB309" s="65"/>
      <c r="IC309" s="65"/>
    </row>
    <row r="310" spans="2:237" s="62" customFormat="1" ht="12">
      <c r="B310" s="63"/>
      <c r="C310" s="64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  <c r="EQ310" s="65"/>
      <c r="ER310" s="65"/>
      <c r="ES310" s="65"/>
      <c r="ET310" s="65"/>
      <c r="EU310" s="65"/>
      <c r="EV310" s="65"/>
      <c r="EW310" s="65"/>
      <c r="EX310" s="65"/>
      <c r="EY310" s="65"/>
      <c r="EZ310" s="65"/>
      <c r="FA310" s="65"/>
      <c r="FB310" s="65"/>
      <c r="FC310" s="65"/>
      <c r="FD310" s="65"/>
      <c r="FE310" s="65"/>
      <c r="FF310" s="65"/>
      <c r="FG310" s="65"/>
      <c r="FH310" s="65"/>
      <c r="FI310" s="65"/>
      <c r="FJ310" s="65"/>
      <c r="FK310" s="65"/>
      <c r="FL310" s="65"/>
      <c r="FM310" s="65"/>
      <c r="FN310" s="65"/>
      <c r="FO310" s="65"/>
      <c r="FP310" s="65"/>
      <c r="FQ310" s="65"/>
      <c r="FR310" s="65"/>
      <c r="FS310" s="65"/>
      <c r="FT310" s="65"/>
      <c r="FU310" s="65"/>
      <c r="FV310" s="65"/>
      <c r="FW310" s="65"/>
      <c r="FX310" s="65"/>
      <c r="FY310" s="65"/>
      <c r="FZ310" s="65"/>
      <c r="GA310" s="65"/>
      <c r="GB310" s="65"/>
      <c r="GC310" s="65"/>
      <c r="GD310" s="65"/>
      <c r="GE310" s="65"/>
      <c r="GF310" s="65"/>
      <c r="GG310" s="65"/>
      <c r="GH310" s="65"/>
      <c r="GI310" s="65"/>
      <c r="GJ310" s="65"/>
      <c r="GK310" s="65"/>
      <c r="GL310" s="65"/>
      <c r="GM310" s="65"/>
      <c r="GN310" s="65"/>
      <c r="GO310" s="65"/>
      <c r="GP310" s="65"/>
      <c r="GQ310" s="65"/>
      <c r="GR310" s="65"/>
      <c r="GS310" s="65"/>
      <c r="GT310" s="65"/>
      <c r="GU310" s="65"/>
      <c r="GV310" s="65"/>
      <c r="GW310" s="65"/>
      <c r="GX310" s="65"/>
      <c r="GY310" s="65"/>
      <c r="GZ310" s="65"/>
      <c r="HA310" s="65"/>
      <c r="HB310" s="65"/>
      <c r="HC310" s="65"/>
      <c r="HD310" s="65"/>
      <c r="HE310" s="65"/>
      <c r="HF310" s="65"/>
      <c r="HG310" s="65"/>
      <c r="HH310" s="65"/>
      <c r="HI310" s="65"/>
      <c r="HJ310" s="65"/>
      <c r="HK310" s="65"/>
      <c r="HL310" s="65"/>
      <c r="HM310" s="65"/>
      <c r="HN310" s="65"/>
      <c r="HO310" s="65"/>
      <c r="HP310" s="65"/>
      <c r="HQ310" s="65"/>
      <c r="HR310" s="65"/>
      <c r="HS310" s="65"/>
      <c r="HT310" s="65"/>
      <c r="HU310" s="65"/>
      <c r="HV310" s="65"/>
      <c r="HW310" s="65"/>
      <c r="HX310" s="65"/>
      <c r="HY310" s="65"/>
      <c r="HZ310" s="65"/>
      <c r="IA310" s="65"/>
      <c r="IB310" s="65"/>
      <c r="IC310" s="65"/>
    </row>
    <row r="311" spans="2:237" s="62" customFormat="1" ht="12">
      <c r="B311" s="63"/>
      <c r="C311" s="64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  <c r="EQ311" s="65"/>
      <c r="ER311" s="65"/>
      <c r="ES311" s="65"/>
      <c r="ET311" s="65"/>
      <c r="EU311" s="65"/>
      <c r="EV311" s="65"/>
      <c r="EW311" s="65"/>
      <c r="EX311" s="65"/>
      <c r="EY311" s="65"/>
      <c r="EZ311" s="65"/>
      <c r="FA311" s="65"/>
      <c r="FB311" s="65"/>
      <c r="FC311" s="65"/>
      <c r="FD311" s="65"/>
      <c r="FE311" s="65"/>
      <c r="FF311" s="65"/>
      <c r="FG311" s="65"/>
      <c r="FH311" s="65"/>
      <c r="FI311" s="65"/>
      <c r="FJ311" s="65"/>
      <c r="FK311" s="65"/>
      <c r="FL311" s="65"/>
      <c r="FM311" s="65"/>
      <c r="FN311" s="65"/>
      <c r="FO311" s="65"/>
      <c r="FP311" s="65"/>
      <c r="FQ311" s="65"/>
      <c r="FR311" s="65"/>
      <c r="FS311" s="65"/>
      <c r="FT311" s="65"/>
      <c r="FU311" s="65"/>
      <c r="FV311" s="65"/>
      <c r="FW311" s="65"/>
      <c r="FX311" s="65"/>
      <c r="FY311" s="65"/>
      <c r="FZ311" s="65"/>
      <c r="GA311" s="65"/>
      <c r="GB311" s="65"/>
      <c r="GC311" s="65"/>
      <c r="GD311" s="65"/>
      <c r="GE311" s="65"/>
      <c r="GF311" s="65"/>
      <c r="GG311" s="65"/>
      <c r="GH311" s="65"/>
      <c r="GI311" s="65"/>
      <c r="GJ311" s="65"/>
      <c r="GK311" s="65"/>
      <c r="GL311" s="65"/>
      <c r="GM311" s="65"/>
      <c r="GN311" s="65"/>
      <c r="GO311" s="65"/>
      <c r="GP311" s="65"/>
      <c r="GQ311" s="65"/>
      <c r="GR311" s="65"/>
      <c r="GS311" s="65"/>
      <c r="GT311" s="65"/>
      <c r="GU311" s="65"/>
      <c r="GV311" s="65"/>
      <c r="GW311" s="65"/>
      <c r="GX311" s="65"/>
      <c r="GY311" s="65"/>
      <c r="GZ311" s="65"/>
      <c r="HA311" s="65"/>
      <c r="HB311" s="65"/>
      <c r="HC311" s="65"/>
      <c r="HD311" s="65"/>
      <c r="HE311" s="65"/>
      <c r="HF311" s="65"/>
      <c r="HG311" s="65"/>
      <c r="HH311" s="65"/>
      <c r="HI311" s="65"/>
      <c r="HJ311" s="65"/>
      <c r="HK311" s="65"/>
      <c r="HL311" s="65"/>
      <c r="HM311" s="65"/>
      <c r="HN311" s="65"/>
      <c r="HO311" s="65"/>
      <c r="HP311" s="65"/>
      <c r="HQ311" s="65"/>
      <c r="HR311" s="65"/>
      <c r="HS311" s="65"/>
      <c r="HT311" s="65"/>
      <c r="HU311" s="65"/>
      <c r="HV311" s="65"/>
      <c r="HW311" s="65"/>
      <c r="HX311" s="65"/>
      <c r="HY311" s="65"/>
      <c r="HZ311" s="65"/>
      <c r="IA311" s="65"/>
      <c r="IB311" s="65"/>
      <c r="IC311" s="65"/>
    </row>
    <row r="312" spans="2:237" s="62" customFormat="1" ht="12">
      <c r="B312" s="63"/>
      <c r="C312" s="64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  <c r="EQ312" s="65"/>
      <c r="ER312" s="65"/>
      <c r="ES312" s="65"/>
      <c r="ET312" s="65"/>
      <c r="EU312" s="65"/>
      <c r="EV312" s="65"/>
      <c r="EW312" s="65"/>
      <c r="EX312" s="65"/>
      <c r="EY312" s="65"/>
      <c r="EZ312" s="65"/>
      <c r="FA312" s="65"/>
      <c r="FB312" s="65"/>
      <c r="FC312" s="65"/>
      <c r="FD312" s="65"/>
      <c r="FE312" s="65"/>
      <c r="FF312" s="65"/>
      <c r="FG312" s="65"/>
      <c r="FH312" s="65"/>
      <c r="FI312" s="65"/>
      <c r="FJ312" s="65"/>
      <c r="FK312" s="65"/>
      <c r="FL312" s="65"/>
      <c r="FM312" s="65"/>
      <c r="FN312" s="65"/>
      <c r="FO312" s="65"/>
      <c r="FP312" s="65"/>
      <c r="FQ312" s="65"/>
      <c r="FR312" s="65"/>
      <c r="FS312" s="65"/>
      <c r="FT312" s="65"/>
      <c r="FU312" s="65"/>
      <c r="FV312" s="65"/>
      <c r="FW312" s="65"/>
      <c r="FX312" s="65"/>
      <c r="FY312" s="65"/>
      <c r="FZ312" s="65"/>
      <c r="GA312" s="65"/>
      <c r="GB312" s="65"/>
      <c r="GC312" s="65"/>
      <c r="GD312" s="65"/>
      <c r="GE312" s="65"/>
      <c r="GF312" s="65"/>
      <c r="GG312" s="65"/>
      <c r="GH312" s="65"/>
      <c r="GI312" s="65"/>
      <c r="GJ312" s="65"/>
      <c r="GK312" s="65"/>
      <c r="GL312" s="65"/>
      <c r="GM312" s="65"/>
      <c r="GN312" s="65"/>
      <c r="GO312" s="65"/>
      <c r="GP312" s="65"/>
      <c r="GQ312" s="65"/>
      <c r="GR312" s="65"/>
      <c r="GS312" s="65"/>
      <c r="GT312" s="65"/>
      <c r="GU312" s="65"/>
      <c r="GV312" s="65"/>
      <c r="GW312" s="65"/>
      <c r="GX312" s="65"/>
      <c r="GY312" s="65"/>
      <c r="GZ312" s="65"/>
      <c r="HA312" s="65"/>
      <c r="HB312" s="65"/>
      <c r="HC312" s="65"/>
      <c r="HD312" s="65"/>
      <c r="HE312" s="65"/>
      <c r="HF312" s="65"/>
      <c r="HG312" s="65"/>
      <c r="HH312" s="65"/>
      <c r="HI312" s="65"/>
      <c r="HJ312" s="65"/>
      <c r="HK312" s="65"/>
      <c r="HL312" s="65"/>
      <c r="HM312" s="65"/>
      <c r="HN312" s="65"/>
      <c r="HO312" s="65"/>
      <c r="HP312" s="65"/>
      <c r="HQ312" s="65"/>
      <c r="HR312" s="65"/>
      <c r="HS312" s="65"/>
      <c r="HT312" s="65"/>
      <c r="HU312" s="65"/>
      <c r="HV312" s="65"/>
      <c r="HW312" s="65"/>
      <c r="HX312" s="65"/>
      <c r="HY312" s="65"/>
      <c r="HZ312" s="65"/>
      <c r="IA312" s="65"/>
      <c r="IB312" s="65"/>
      <c r="IC312" s="65"/>
    </row>
    <row r="313" spans="2:237" s="62" customFormat="1" ht="12">
      <c r="B313" s="63"/>
      <c r="C313" s="64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65"/>
      <c r="EY313" s="65"/>
      <c r="EZ313" s="65"/>
      <c r="FA313" s="65"/>
      <c r="FB313" s="65"/>
      <c r="FC313" s="65"/>
      <c r="FD313" s="65"/>
      <c r="FE313" s="65"/>
      <c r="FF313" s="65"/>
      <c r="FG313" s="65"/>
      <c r="FH313" s="65"/>
      <c r="FI313" s="65"/>
      <c r="FJ313" s="65"/>
      <c r="FK313" s="65"/>
      <c r="FL313" s="65"/>
      <c r="FM313" s="65"/>
      <c r="FN313" s="65"/>
      <c r="FO313" s="65"/>
      <c r="FP313" s="65"/>
      <c r="FQ313" s="65"/>
      <c r="FR313" s="65"/>
      <c r="FS313" s="65"/>
      <c r="FT313" s="65"/>
      <c r="FU313" s="65"/>
      <c r="FV313" s="65"/>
      <c r="FW313" s="65"/>
      <c r="FX313" s="65"/>
      <c r="FY313" s="65"/>
      <c r="FZ313" s="65"/>
      <c r="GA313" s="65"/>
      <c r="GB313" s="65"/>
      <c r="GC313" s="65"/>
      <c r="GD313" s="65"/>
      <c r="GE313" s="65"/>
      <c r="GF313" s="65"/>
      <c r="GG313" s="65"/>
      <c r="GH313" s="65"/>
      <c r="GI313" s="65"/>
      <c r="GJ313" s="65"/>
      <c r="GK313" s="65"/>
      <c r="GL313" s="65"/>
      <c r="GM313" s="65"/>
      <c r="GN313" s="65"/>
      <c r="GO313" s="65"/>
      <c r="GP313" s="65"/>
      <c r="GQ313" s="65"/>
      <c r="GR313" s="65"/>
      <c r="GS313" s="65"/>
      <c r="GT313" s="65"/>
      <c r="GU313" s="65"/>
      <c r="GV313" s="65"/>
      <c r="GW313" s="65"/>
      <c r="GX313" s="65"/>
      <c r="GY313" s="65"/>
      <c r="GZ313" s="65"/>
      <c r="HA313" s="65"/>
      <c r="HB313" s="65"/>
      <c r="HC313" s="65"/>
      <c r="HD313" s="65"/>
      <c r="HE313" s="65"/>
      <c r="HF313" s="65"/>
      <c r="HG313" s="65"/>
      <c r="HH313" s="65"/>
      <c r="HI313" s="65"/>
      <c r="HJ313" s="65"/>
      <c r="HK313" s="65"/>
      <c r="HL313" s="65"/>
      <c r="HM313" s="65"/>
      <c r="HN313" s="65"/>
      <c r="HO313" s="65"/>
      <c r="HP313" s="65"/>
      <c r="HQ313" s="65"/>
      <c r="HR313" s="65"/>
      <c r="HS313" s="65"/>
      <c r="HT313" s="65"/>
      <c r="HU313" s="65"/>
      <c r="HV313" s="65"/>
      <c r="HW313" s="65"/>
      <c r="HX313" s="65"/>
      <c r="HY313" s="65"/>
      <c r="HZ313" s="65"/>
      <c r="IA313" s="65"/>
      <c r="IB313" s="65"/>
      <c r="IC313" s="65"/>
    </row>
    <row r="314" spans="2:237" s="62" customFormat="1" ht="12">
      <c r="B314" s="63"/>
      <c r="C314" s="64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  <c r="EQ314" s="65"/>
      <c r="ER314" s="65"/>
      <c r="ES314" s="65"/>
      <c r="ET314" s="65"/>
      <c r="EU314" s="65"/>
      <c r="EV314" s="65"/>
      <c r="EW314" s="65"/>
      <c r="EX314" s="65"/>
      <c r="EY314" s="65"/>
      <c r="EZ314" s="65"/>
      <c r="FA314" s="65"/>
      <c r="FB314" s="65"/>
      <c r="FC314" s="65"/>
      <c r="FD314" s="65"/>
      <c r="FE314" s="65"/>
      <c r="FF314" s="65"/>
      <c r="FG314" s="65"/>
      <c r="FH314" s="65"/>
      <c r="FI314" s="65"/>
      <c r="FJ314" s="65"/>
      <c r="FK314" s="65"/>
      <c r="FL314" s="65"/>
      <c r="FM314" s="65"/>
      <c r="FN314" s="65"/>
      <c r="FO314" s="65"/>
      <c r="FP314" s="65"/>
      <c r="FQ314" s="65"/>
      <c r="FR314" s="65"/>
      <c r="FS314" s="65"/>
      <c r="FT314" s="65"/>
      <c r="FU314" s="65"/>
      <c r="FV314" s="65"/>
      <c r="FW314" s="65"/>
      <c r="FX314" s="65"/>
      <c r="FY314" s="65"/>
      <c r="FZ314" s="65"/>
      <c r="GA314" s="65"/>
      <c r="GB314" s="65"/>
      <c r="GC314" s="65"/>
      <c r="GD314" s="65"/>
      <c r="GE314" s="65"/>
      <c r="GF314" s="65"/>
      <c r="GG314" s="65"/>
      <c r="GH314" s="65"/>
      <c r="GI314" s="65"/>
      <c r="GJ314" s="65"/>
      <c r="GK314" s="65"/>
      <c r="GL314" s="65"/>
      <c r="GM314" s="65"/>
      <c r="GN314" s="65"/>
      <c r="GO314" s="65"/>
      <c r="GP314" s="65"/>
      <c r="GQ314" s="65"/>
      <c r="GR314" s="65"/>
      <c r="GS314" s="65"/>
      <c r="GT314" s="65"/>
      <c r="GU314" s="65"/>
      <c r="GV314" s="65"/>
      <c r="GW314" s="65"/>
      <c r="GX314" s="65"/>
      <c r="GY314" s="65"/>
      <c r="GZ314" s="65"/>
      <c r="HA314" s="65"/>
      <c r="HB314" s="65"/>
      <c r="HC314" s="65"/>
      <c r="HD314" s="65"/>
      <c r="HE314" s="65"/>
      <c r="HF314" s="65"/>
      <c r="HG314" s="65"/>
      <c r="HH314" s="65"/>
      <c r="HI314" s="65"/>
      <c r="HJ314" s="65"/>
      <c r="HK314" s="65"/>
      <c r="HL314" s="65"/>
      <c r="HM314" s="65"/>
      <c r="HN314" s="65"/>
      <c r="HO314" s="65"/>
      <c r="HP314" s="65"/>
      <c r="HQ314" s="65"/>
      <c r="HR314" s="65"/>
      <c r="HS314" s="65"/>
      <c r="HT314" s="65"/>
      <c r="HU314" s="65"/>
      <c r="HV314" s="65"/>
      <c r="HW314" s="65"/>
      <c r="HX314" s="65"/>
      <c r="HY314" s="65"/>
      <c r="HZ314" s="65"/>
      <c r="IA314" s="65"/>
      <c r="IB314" s="65"/>
      <c r="IC314" s="65"/>
    </row>
    <row r="315" spans="2:237" s="62" customFormat="1" ht="12">
      <c r="B315" s="63"/>
      <c r="C315" s="64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  <c r="HV315" s="65"/>
      <c r="HW315" s="65"/>
      <c r="HX315" s="65"/>
      <c r="HY315" s="65"/>
      <c r="HZ315" s="65"/>
      <c r="IA315" s="65"/>
      <c r="IB315" s="65"/>
      <c r="IC315" s="65"/>
    </row>
    <row r="316" spans="2:237" s="62" customFormat="1" ht="12">
      <c r="B316" s="63"/>
      <c r="C316" s="64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</row>
    <row r="317" spans="2:237" s="62" customFormat="1" ht="12">
      <c r="B317" s="63"/>
      <c r="C317" s="64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</row>
    <row r="318" spans="2:237" s="62" customFormat="1" ht="57" customHeight="1">
      <c r="B318" s="63"/>
      <c r="C318" s="64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  <c r="HV318" s="65"/>
      <c r="HW318" s="65"/>
      <c r="HX318" s="65"/>
      <c r="HY318" s="65"/>
      <c r="HZ318" s="65"/>
      <c r="IA318" s="65"/>
      <c r="IB318" s="65"/>
      <c r="IC318" s="65"/>
    </row>
    <row r="319" spans="2:237" s="62" customFormat="1" ht="12">
      <c r="B319" s="63"/>
      <c r="C319" s="64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  <c r="HV319" s="65"/>
      <c r="HW319" s="65"/>
      <c r="HX319" s="65"/>
      <c r="HY319" s="65"/>
      <c r="HZ319" s="65"/>
      <c r="IA319" s="65"/>
      <c r="IB319" s="65"/>
      <c r="IC319" s="65"/>
    </row>
    <row r="320" spans="2:237" s="62" customFormat="1" ht="12">
      <c r="B320" s="63"/>
      <c r="C320" s="64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  <c r="HV320" s="65"/>
      <c r="HW320" s="65"/>
      <c r="HX320" s="65"/>
      <c r="HY320" s="65"/>
      <c r="HZ320" s="65"/>
      <c r="IA320" s="65"/>
      <c r="IB320" s="65"/>
      <c r="IC320" s="65"/>
    </row>
    <row r="321" spans="2:237" s="62" customFormat="1" ht="12">
      <c r="B321" s="63"/>
      <c r="C321" s="64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</row>
    <row r="322" spans="2:237" s="62" customFormat="1" ht="57" customHeight="1">
      <c r="B322" s="63"/>
      <c r="C322" s="64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  <c r="EQ322" s="65"/>
      <c r="ER322" s="65"/>
      <c r="ES322" s="65"/>
      <c r="ET322" s="65"/>
      <c r="EU322" s="65"/>
      <c r="EV322" s="65"/>
      <c r="EW322" s="65"/>
      <c r="EX322" s="65"/>
      <c r="EY322" s="65"/>
      <c r="EZ322" s="65"/>
      <c r="FA322" s="65"/>
      <c r="FB322" s="65"/>
      <c r="FC322" s="65"/>
      <c r="FD322" s="65"/>
      <c r="FE322" s="65"/>
      <c r="FF322" s="65"/>
      <c r="FG322" s="65"/>
      <c r="FH322" s="65"/>
      <c r="FI322" s="65"/>
      <c r="FJ322" s="65"/>
      <c r="FK322" s="65"/>
      <c r="FL322" s="65"/>
      <c r="FM322" s="65"/>
      <c r="FN322" s="65"/>
      <c r="FO322" s="65"/>
      <c r="FP322" s="65"/>
      <c r="FQ322" s="65"/>
      <c r="FR322" s="65"/>
      <c r="FS322" s="65"/>
      <c r="FT322" s="65"/>
      <c r="FU322" s="65"/>
      <c r="FV322" s="65"/>
      <c r="FW322" s="65"/>
      <c r="FX322" s="65"/>
      <c r="FY322" s="65"/>
      <c r="FZ322" s="65"/>
      <c r="GA322" s="65"/>
      <c r="GB322" s="65"/>
      <c r="GC322" s="65"/>
      <c r="GD322" s="65"/>
      <c r="GE322" s="65"/>
      <c r="GF322" s="65"/>
      <c r="GG322" s="65"/>
      <c r="GH322" s="65"/>
      <c r="GI322" s="65"/>
      <c r="GJ322" s="65"/>
      <c r="GK322" s="65"/>
      <c r="GL322" s="65"/>
      <c r="GM322" s="65"/>
      <c r="GN322" s="65"/>
      <c r="GO322" s="65"/>
      <c r="GP322" s="65"/>
      <c r="GQ322" s="65"/>
      <c r="GR322" s="65"/>
      <c r="GS322" s="65"/>
      <c r="GT322" s="65"/>
      <c r="GU322" s="65"/>
      <c r="GV322" s="65"/>
      <c r="GW322" s="65"/>
      <c r="GX322" s="65"/>
      <c r="GY322" s="65"/>
      <c r="GZ322" s="65"/>
      <c r="HA322" s="65"/>
      <c r="HB322" s="65"/>
      <c r="HC322" s="65"/>
      <c r="HD322" s="65"/>
      <c r="HE322" s="65"/>
      <c r="HF322" s="65"/>
      <c r="HG322" s="65"/>
      <c r="HH322" s="65"/>
      <c r="HI322" s="65"/>
      <c r="HJ322" s="65"/>
      <c r="HK322" s="65"/>
      <c r="HL322" s="65"/>
      <c r="HM322" s="65"/>
      <c r="HN322" s="65"/>
      <c r="HO322" s="65"/>
      <c r="HP322" s="65"/>
      <c r="HQ322" s="65"/>
      <c r="HR322" s="65"/>
      <c r="HS322" s="65"/>
      <c r="HT322" s="65"/>
      <c r="HU322" s="65"/>
      <c r="HV322" s="65"/>
      <c r="HW322" s="65"/>
      <c r="HX322" s="65"/>
      <c r="HY322" s="65"/>
      <c r="HZ322" s="65"/>
      <c r="IA322" s="65"/>
      <c r="IB322" s="65"/>
      <c r="IC322" s="65"/>
    </row>
    <row r="323" spans="2:237" s="62" customFormat="1" ht="12">
      <c r="B323" s="63"/>
      <c r="C323" s="64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5"/>
      <c r="FM323" s="65"/>
      <c r="FN323" s="65"/>
      <c r="FO323" s="65"/>
      <c r="FP323" s="65"/>
      <c r="FQ323" s="65"/>
      <c r="FR323" s="65"/>
      <c r="FS323" s="65"/>
      <c r="FT323" s="65"/>
      <c r="FU323" s="65"/>
      <c r="FV323" s="65"/>
      <c r="FW323" s="65"/>
      <c r="FX323" s="65"/>
      <c r="FY323" s="65"/>
      <c r="FZ323" s="65"/>
      <c r="GA323" s="65"/>
      <c r="GB323" s="65"/>
      <c r="GC323" s="65"/>
      <c r="GD323" s="65"/>
      <c r="GE323" s="65"/>
      <c r="GF323" s="65"/>
      <c r="GG323" s="65"/>
      <c r="GH323" s="65"/>
      <c r="GI323" s="65"/>
      <c r="GJ323" s="65"/>
      <c r="GK323" s="65"/>
      <c r="GL323" s="65"/>
      <c r="GM323" s="65"/>
      <c r="GN323" s="65"/>
      <c r="GO323" s="65"/>
      <c r="GP323" s="65"/>
      <c r="GQ323" s="65"/>
      <c r="GR323" s="65"/>
      <c r="GS323" s="65"/>
      <c r="GT323" s="65"/>
      <c r="GU323" s="65"/>
      <c r="GV323" s="65"/>
      <c r="GW323" s="65"/>
      <c r="GX323" s="65"/>
      <c r="GY323" s="65"/>
      <c r="GZ323" s="65"/>
      <c r="HA323" s="65"/>
      <c r="HB323" s="65"/>
      <c r="HC323" s="65"/>
      <c r="HD323" s="65"/>
      <c r="HE323" s="65"/>
      <c r="HF323" s="65"/>
      <c r="HG323" s="65"/>
      <c r="HH323" s="65"/>
      <c r="HI323" s="65"/>
      <c r="HJ323" s="65"/>
      <c r="HK323" s="65"/>
      <c r="HL323" s="65"/>
      <c r="HM323" s="65"/>
      <c r="HN323" s="65"/>
      <c r="HO323" s="65"/>
      <c r="HP323" s="65"/>
      <c r="HQ323" s="65"/>
      <c r="HR323" s="65"/>
      <c r="HS323" s="65"/>
      <c r="HT323" s="65"/>
      <c r="HU323" s="65"/>
      <c r="HV323" s="65"/>
      <c r="HW323" s="65"/>
      <c r="HX323" s="65"/>
      <c r="HY323" s="65"/>
      <c r="HZ323" s="65"/>
      <c r="IA323" s="65"/>
      <c r="IB323" s="65"/>
      <c r="IC323" s="65"/>
    </row>
    <row r="324" spans="2:237" s="62" customFormat="1" ht="12">
      <c r="B324" s="63"/>
      <c r="C324" s="64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  <c r="EQ324" s="65"/>
      <c r="ER324" s="65"/>
      <c r="ES324" s="65"/>
      <c r="ET324" s="65"/>
      <c r="EU324" s="65"/>
      <c r="EV324" s="65"/>
      <c r="EW324" s="65"/>
      <c r="EX324" s="65"/>
      <c r="EY324" s="65"/>
      <c r="EZ324" s="65"/>
      <c r="FA324" s="65"/>
      <c r="FB324" s="65"/>
      <c r="FC324" s="65"/>
      <c r="FD324" s="65"/>
      <c r="FE324" s="65"/>
      <c r="FF324" s="65"/>
      <c r="FG324" s="65"/>
      <c r="FH324" s="65"/>
      <c r="FI324" s="65"/>
      <c r="FJ324" s="65"/>
      <c r="FK324" s="65"/>
      <c r="FL324" s="65"/>
      <c r="FM324" s="65"/>
      <c r="FN324" s="65"/>
      <c r="FO324" s="65"/>
      <c r="FP324" s="65"/>
      <c r="FQ324" s="65"/>
      <c r="FR324" s="65"/>
      <c r="FS324" s="65"/>
      <c r="FT324" s="65"/>
      <c r="FU324" s="65"/>
      <c r="FV324" s="65"/>
      <c r="FW324" s="65"/>
      <c r="FX324" s="65"/>
      <c r="FY324" s="65"/>
      <c r="FZ324" s="65"/>
      <c r="GA324" s="65"/>
      <c r="GB324" s="65"/>
      <c r="GC324" s="65"/>
      <c r="GD324" s="65"/>
      <c r="GE324" s="65"/>
      <c r="GF324" s="65"/>
      <c r="GG324" s="65"/>
      <c r="GH324" s="65"/>
      <c r="GI324" s="65"/>
      <c r="GJ324" s="65"/>
      <c r="GK324" s="65"/>
      <c r="GL324" s="65"/>
      <c r="GM324" s="65"/>
      <c r="GN324" s="65"/>
      <c r="GO324" s="65"/>
      <c r="GP324" s="65"/>
      <c r="GQ324" s="65"/>
      <c r="GR324" s="65"/>
      <c r="GS324" s="65"/>
      <c r="GT324" s="65"/>
      <c r="GU324" s="65"/>
      <c r="GV324" s="65"/>
      <c r="GW324" s="65"/>
      <c r="GX324" s="65"/>
      <c r="GY324" s="65"/>
      <c r="GZ324" s="65"/>
      <c r="HA324" s="65"/>
      <c r="HB324" s="65"/>
      <c r="HC324" s="65"/>
      <c r="HD324" s="65"/>
      <c r="HE324" s="65"/>
      <c r="HF324" s="65"/>
      <c r="HG324" s="65"/>
      <c r="HH324" s="65"/>
      <c r="HI324" s="65"/>
      <c r="HJ324" s="65"/>
      <c r="HK324" s="65"/>
      <c r="HL324" s="65"/>
      <c r="HM324" s="65"/>
      <c r="HN324" s="65"/>
      <c r="HO324" s="65"/>
      <c r="HP324" s="65"/>
      <c r="HQ324" s="65"/>
      <c r="HR324" s="65"/>
      <c r="HS324" s="65"/>
      <c r="HT324" s="65"/>
      <c r="HU324" s="65"/>
      <c r="HV324" s="65"/>
      <c r="HW324" s="65"/>
      <c r="HX324" s="65"/>
      <c r="HY324" s="65"/>
      <c r="HZ324" s="65"/>
      <c r="IA324" s="65"/>
      <c r="IB324" s="65"/>
      <c r="IC324" s="65"/>
    </row>
    <row r="325" spans="2:237" s="62" customFormat="1" ht="12">
      <c r="B325" s="63"/>
      <c r="C325" s="64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  <c r="EQ325" s="65"/>
      <c r="ER325" s="65"/>
      <c r="ES325" s="65"/>
      <c r="ET325" s="65"/>
      <c r="EU325" s="65"/>
      <c r="EV325" s="65"/>
      <c r="EW325" s="65"/>
      <c r="EX325" s="65"/>
      <c r="EY325" s="65"/>
      <c r="EZ325" s="65"/>
      <c r="FA325" s="65"/>
      <c r="FB325" s="65"/>
      <c r="FC325" s="65"/>
      <c r="FD325" s="65"/>
      <c r="FE325" s="65"/>
      <c r="FF325" s="65"/>
      <c r="FG325" s="65"/>
      <c r="FH325" s="65"/>
      <c r="FI325" s="65"/>
      <c r="FJ325" s="65"/>
      <c r="FK325" s="65"/>
      <c r="FL325" s="65"/>
      <c r="FM325" s="65"/>
      <c r="FN325" s="65"/>
      <c r="FO325" s="65"/>
      <c r="FP325" s="65"/>
      <c r="FQ325" s="65"/>
      <c r="FR325" s="65"/>
      <c r="FS325" s="65"/>
      <c r="FT325" s="65"/>
      <c r="FU325" s="65"/>
      <c r="FV325" s="65"/>
      <c r="FW325" s="65"/>
      <c r="FX325" s="65"/>
      <c r="FY325" s="65"/>
      <c r="FZ325" s="65"/>
      <c r="GA325" s="65"/>
      <c r="GB325" s="65"/>
      <c r="GC325" s="65"/>
      <c r="GD325" s="65"/>
      <c r="GE325" s="65"/>
      <c r="GF325" s="65"/>
      <c r="GG325" s="65"/>
      <c r="GH325" s="65"/>
      <c r="GI325" s="65"/>
      <c r="GJ325" s="65"/>
      <c r="GK325" s="65"/>
      <c r="GL325" s="65"/>
      <c r="GM325" s="65"/>
      <c r="GN325" s="65"/>
      <c r="GO325" s="65"/>
      <c r="GP325" s="65"/>
      <c r="GQ325" s="65"/>
      <c r="GR325" s="65"/>
      <c r="GS325" s="65"/>
      <c r="GT325" s="65"/>
      <c r="GU325" s="65"/>
      <c r="GV325" s="65"/>
      <c r="GW325" s="65"/>
      <c r="GX325" s="65"/>
      <c r="GY325" s="65"/>
      <c r="GZ325" s="65"/>
      <c r="HA325" s="65"/>
      <c r="HB325" s="65"/>
      <c r="HC325" s="65"/>
      <c r="HD325" s="65"/>
      <c r="HE325" s="65"/>
      <c r="HF325" s="65"/>
      <c r="HG325" s="65"/>
      <c r="HH325" s="65"/>
      <c r="HI325" s="65"/>
      <c r="HJ325" s="65"/>
      <c r="HK325" s="65"/>
      <c r="HL325" s="65"/>
      <c r="HM325" s="65"/>
      <c r="HN325" s="65"/>
      <c r="HO325" s="65"/>
      <c r="HP325" s="65"/>
      <c r="HQ325" s="65"/>
      <c r="HR325" s="65"/>
      <c r="HS325" s="65"/>
      <c r="HT325" s="65"/>
      <c r="HU325" s="65"/>
      <c r="HV325" s="65"/>
      <c r="HW325" s="65"/>
      <c r="HX325" s="65"/>
      <c r="HY325" s="65"/>
      <c r="HZ325" s="65"/>
      <c r="IA325" s="65"/>
      <c r="IB325" s="65"/>
      <c r="IC325" s="65"/>
    </row>
    <row r="326" spans="2:237" s="62" customFormat="1" ht="12">
      <c r="B326" s="63"/>
      <c r="C326" s="64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  <c r="GB326" s="65"/>
      <c r="GC326" s="65"/>
      <c r="GD326" s="65"/>
      <c r="GE326" s="65"/>
      <c r="GF326" s="65"/>
      <c r="GG326" s="65"/>
      <c r="GH326" s="65"/>
      <c r="GI326" s="65"/>
      <c r="GJ326" s="65"/>
      <c r="GK326" s="65"/>
      <c r="GL326" s="65"/>
      <c r="GM326" s="65"/>
      <c r="GN326" s="65"/>
      <c r="GO326" s="65"/>
      <c r="GP326" s="65"/>
      <c r="GQ326" s="65"/>
      <c r="GR326" s="65"/>
      <c r="GS326" s="65"/>
      <c r="GT326" s="65"/>
      <c r="GU326" s="65"/>
      <c r="GV326" s="65"/>
      <c r="GW326" s="65"/>
      <c r="GX326" s="65"/>
      <c r="GY326" s="65"/>
      <c r="GZ326" s="65"/>
      <c r="HA326" s="65"/>
      <c r="HB326" s="65"/>
      <c r="HC326" s="65"/>
      <c r="HD326" s="65"/>
      <c r="HE326" s="65"/>
      <c r="HF326" s="65"/>
      <c r="HG326" s="65"/>
      <c r="HH326" s="65"/>
      <c r="HI326" s="65"/>
      <c r="HJ326" s="65"/>
      <c r="HK326" s="65"/>
      <c r="HL326" s="65"/>
      <c r="HM326" s="65"/>
      <c r="HN326" s="65"/>
      <c r="HO326" s="65"/>
      <c r="HP326" s="65"/>
      <c r="HQ326" s="65"/>
      <c r="HR326" s="65"/>
      <c r="HS326" s="65"/>
      <c r="HT326" s="65"/>
      <c r="HU326" s="65"/>
      <c r="HV326" s="65"/>
      <c r="HW326" s="65"/>
      <c r="HX326" s="65"/>
      <c r="HY326" s="65"/>
      <c r="HZ326" s="65"/>
      <c r="IA326" s="65"/>
      <c r="IB326" s="65"/>
      <c r="IC326" s="65"/>
    </row>
    <row r="327" spans="2:237" s="62" customFormat="1" ht="12">
      <c r="B327" s="63"/>
      <c r="C327" s="64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  <c r="EQ327" s="65"/>
      <c r="ER327" s="65"/>
      <c r="ES327" s="65"/>
      <c r="ET327" s="65"/>
      <c r="EU327" s="65"/>
      <c r="EV327" s="65"/>
      <c r="EW327" s="65"/>
      <c r="EX327" s="65"/>
      <c r="EY327" s="65"/>
      <c r="EZ327" s="65"/>
      <c r="FA327" s="65"/>
      <c r="FB327" s="65"/>
      <c r="FC327" s="65"/>
      <c r="FD327" s="65"/>
      <c r="FE327" s="65"/>
      <c r="FF327" s="65"/>
      <c r="FG327" s="65"/>
      <c r="FH327" s="65"/>
      <c r="FI327" s="65"/>
      <c r="FJ327" s="65"/>
      <c r="FK327" s="65"/>
      <c r="FL327" s="65"/>
      <c r="FM327" s="65"/>
      <c r="FN327" s="65"/>
      <c r="FO327" s="65"/>
      <c r="FP327" s="65"/>
      <c r="FQ327" s="65"/>
      <c r="FR327" s="65"/>
      <c r="FS327" s="65"/>
      <c r="FT327" s="65"/>
      <c r="FU327" s="65"/>
      <c r="FV327" s="65"/>
      <c r="FW327" s="65"/>
      <c r="FX327" s="65"/>
      <c r="FY327" s="65"/>
      <c r="FZ327" s="65"/>
      <c r="GA327" s="65"/>
      <c r="GB327" s="65"/>
      <c r="GC327" s="65"/>
      <c r="GD327" s="65"/>
      <c r="GE327" s="65"/>
      <c r="GF327" s="65"/>
      <c r="GG327" s="65"/>
      <c r="GH327" s="65"/>
      <c r="GI327" s="65"/>
      <c r="GJ327" s="65"/>
      <c r="GK327" s="65"/>
      <c r="GL327" s="65"/>
      <c r="GM327" s="65"/>
      <c r="GN327" s="65"/>
      <c r="GO327" s="65"/>
      <c r="GP327" s="65"/>
      <c r="GQ327" s="65"/>
      <c r="GR327" s="65"/>
      <c r="GS327" s="65"/>
      <c r="GT327" s="65"/>
      <c r="GU327" s="65"/>
      <c r="GV327" s="65"/>
      <c r="GW327" s="65"/>
      <c r="GX327" s="65"/>
      <c r="GY327" s="65"/>
      <c r="GZ327" s="65"/>
      <c r="HA327" s="65"/>
      <c r="HB327" s="65"/>
      <c r="HC327" s="65"/>
      <c r="HD327" s="65"/>
      <c r="HE327" s="65"/>
      <c r="HF327" s="65"/>
      <c r="HG327" s="65"/>
      <c r="HH327" s="65"/>
      <c r="HI327" s="65"/>
      <c r="HJ327" s="65"/>
      <c r="HK327" s="65"/>
      <c r="HL327" s="65"/>
      <c r="HM327" s="65"/>
      <c r="HN327" s="65"/>
      <c r="HO327" s="65"/>
      <c r="HP327" s="65"/>
      <c r="HQ327" s="65"/>
      <c r="HR327" s="65"/>
      <c r="HS327" s="65"/>
      <c r="HT327" s="65"/>
      <c r="HU327" s="65"/>
      <c r="HV327" s="65"/>
      <c r="HW327" s="65"/>
      <c r="HX327" s="65"/>
      <c r="HY327" s="65"/>
      <c r="HZ327" s="65"/>
      <c r="IA327" s="65"/>
      <c r="IB327" s="65"/>
      <c r="IC327" s="65"/>
    </row>
    <row r="328" spans="2:237" s="62" customFormat="1" ht="12">
      <c r="B328" s="63"/>
      <c r="C328" s="64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5"/>
      <c r="FM328" s="65"/>
      <c r="FN328" s="65"/>
      <c r="FO328" s="65"/>
      <c r="FP328" s="65"/>
      <c r="FQ328" s="65"/>
      <c r="FR328" s="65"/>
      <c r="FS328" s="65"/>
      <c r="FT328" s="65"/>
      <c r="FU328" s="65"/>
      <c r="FV328" s="65"/>
      <c r="FW328" s="65"/>
      <c r="FX328" s="65"/>
      <c r="FY328" s="65"/>
      <c r="FZ328" s="65"/>
      <c r="GA328" s="65"/>
      <c r="GB328" s="65"/>
      <c r="GC328" s="65"/>
      <c r="GD328" s="65"/>
      <c r="GE328" s="65"/>
      <c r="GF328" s="65"/>
      <c r="GG328" s="65"/>
      <c r="GH328" s="65"/>
      <c r="GI328" s="65"/>
      <c r="GJ328" s="65"/>
      <c r="GK328" s="65"/>
      <c r="GL328" s="65"/>
      <c r="GM328" s="65"/>
      <c r="GN328" s="65"/>
      <c r="GO328" s="65"/>
      <c r="GP328" s="65"/>
      <c r="GQ328" s="65"/>
      <c r="GR328" s="65"/>
      <c r="GS328" s="65"/>
      <c r="GT328" s="65"/>
      <c r="GU328" s="65"/>
      <c r="GV328" s="65"/>
      <c r="GW328" s="65"/>
      <c r="GX328" s="65"/>
      <c r="GY328" s="65"/>
      <c r="GZ328" s="65"/>
      <c r="HA328" s="65"/>
      <c r="HB328" s="65"/>
      <c r="HC328" s="65"/>
      <c r="HD328" s="65"/>
      <c r="HE328" s="65"/>
      <c r="HF328" s="65"/>
      <c r="HG328" s="65"/>
      <c r="HH328" s="65"/>
      <c r="HI328" s="65"/>
      <c r="HJ328" s="65"/>
      <c r="HK328" s="65"/>
      <c r="HL328" s="65"/>
      <c r="HM328" s="65"/>
      <c r="HN328" s="65"/>
      <c r="HO328" s="65"/>
      <c r="HP328" s="65"/>
      <c r="HQ328" s="65"/>
      <c r="HR328" s="65"/>
      <c r="HS328" s="65"/>
      <c r="HT328" s="65"/>
      <c r="HU328" s="65"/>
      <c r="HV328" s="65"/>
      <c r="HW328" s="65"/>
      <c r="HX328" s="65"/>
      <c r="HY328" s="65"/>
      <c r="HZ328" s="65"/>
      <c r="IA328" s="65"/>
      <c r="IB328" s="65"/>
      <c r="IC328" s="65"/>
    </row>
    <row r="329" spans="2:237" s="62" customFormat="1" ht="12">
      <c r="B329" s="63"/>
      <c r="C329" s="64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  <c r="EQ329" s="65"/>
      <c r="ER329" s="65"/>
      <c r="ES329" s="65"/>
      <c r="ET329" s="65"/>
      <c r="EU329" s="65"/>
      <c r="EV329" s="65"/>
      <c r="EW329" s="65"/>
      <c r="EX329" s="65"/>
      <c r="EY329" s="65"/>
      <c r="EZ329" s="65"/>
      <c r="FA329" s="65"/>
      <c r="FB329" s="65"/>
      <c r="FC329" s="65"/>
      <c r="FD329" s="65"/>
      <c r="FE329" s="65"/>
      <c r="FF329" s="65"/>
      <c r="FG329" s="65"/>
      <c r="FH329" s="65"/>
      <c r="FI329" s="65"/>
      <c r="FJ329" s="65"/>
      <c r="FK329" s="65"/>
      <c r="FL329" s="65"/>
      <c r="FM329" s="65"/>
      <c r="FN329" s="65"/>
      <c r="FO329" s="65"/>
      <c r="FP329" s="65"/>
      <c r="FQ329" s="65"/>
      <c r="FR329" s="65"/>
      <c r="FS329" s="65"/>
      <c r="FT329" s="65"/>
      <c r="FU329" s="65"/>
      <c r="FV329" s="65"/>
      <c r="FW329" s="65"/>
      <c r="FX329" s="65"/>
      <c r="FY329" s="65"/>
      <c r="FZ329" s="65"/>
      <c r="GA329" s="65"/>
      <c r="GB329" s="65"/>
      <c r="GC329" s="65"/>
      <c r="GD329" s="65"/>
      <c r="GE329" s="65"/>
      <c r="GF329" s="65"/>
      <c r="GG329" s="65"/>
      <c r="GH329" s="65"/>
      <c r="GI329" s="65"/>
      <c r="GJ329" s="65"/>
      <c r="GK329" s="65"/>
      <c r="GL329" s="65"/>
      <c r="GM329" s="65"/>
      <c r="GN329" s="65"/>
      <c r="GO329" s="65"/>
      <c r="GP329" s="65"/>
      <c r="GQ329" s="65"/>
      <c r="GR329" s="65"/>
      <c r="GS329" s="65"/>
      <c r="GT329" s="65"/>
      <c r="GU329" s="65"/>
      <c r="GV329" s="65"/>
      <c r="GW329" s="65"/>
      <c r="GX329" s="65"/>
      <c r="GY329" s="65"/>
      <c r="GZ329" s="65"/>
      <c r="HA329" s="65"/>
      <c r="HB329" s="65"/>
      <c r="HC329" s="65"/>
      <c r="HD329" s="65"/>
      <c r="HE329" s="65"/>
      <c r="HF329" s="65"/>
      <c r="HG329" s="65"/>
      <c r="HH329" s="65"/>
      <c r="HI329" s="65"/>
      <c r="HJ329" s="65"/>
      <c r="HK329" s="65"/>
      <c r="HL329" s="65"/>
      <c r="HM329" s="65"/>
      <c r="HN329" s="65"/>
      <c r="HO329" s="65"/>
      <c r="HP329" s="65"/>
      <c r="HQ329" s="65"/>
      <c r="HR329" s="65"/>
      <c r="HS329" s="65"/>
      <c r="HT329" s="65"/>
      <c r="HU329" s="65"/>
      <c r="HV329" s="65"/>
      <c r="HW329" s="65"/>
      <c r="HX329" s="65"/>
      <c r="HY329" s="65"/>
      <c r="HZ329" s="65"/>
      <c r="IA329" s="65"/>
      <c r="IB329" s="65"/>
      <c r="IC329" s="65"/>
    </row>
    <row r="330" spans="2:237" s="62" customFormat="1" ht="12">
      <c r="B330" s="63"/>
      <c r="C330" s="64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  <c r="EQ330" s="65"/>
      <c r="ER330" s="65"/>
      <c r="ES330" s="65"/>
      <c r="ET330" s="65"/>
      <c r="EU330" s="65"/>
      <c r="EV330" s="65"/>
      <c r="EW330" s="65"/>
      <c r="EX330" s="65"/>
      <c r="EY330" s="65"/>
      <c r="EZ330" s="65"/>
      <c r="FA330" s="65"/>
      <c r="FB330" s="65"/>
      <c r="FC330" s="65"/>
      <c r="FD330" s="65"/>
      <c r="FE330" s="65"/>
      <c r="FF330" s="65"/>
      <c r="FG330" s="65"/>
      <c r="FH330" s="65"/>
      <c r="FI330" s="65"/>
      <c r="FJ330" s="65"/>
      <c r="FK330" s="65"/>
      <c r="FL330" s="65"/>
      <c r="FM330" s="65"/>
      <c r="FN330" s="65"/>
      <c r="FO330" s="65"/>
      <c r="FP330" s="65"/>
      <c r="FQ330" s="65"/>
      <c r="FR330" s="65"/>
      <c r="FS330" s="65"/>
      <c r="FT330" s="65"/>
      <c r="FU330" s="65"/>
      <c r="FV330" s="65"/>
      <c r="FW330" s="65"/>
      <c r="FX330" s="65"/>
      <c r="FY330" s="65"/>
      <c r="FZ330" s="65"/>
      <c r="GA330" s="65"/>
      <c r="GB330" s="65"/>
      <c r="GC330" s="65"/>
      <c r="GD330" s="65"/>
      <c r="GE330" s="65"/>
      <c r="GF330" s="65"/>
      <c r="GG330" s="65"/>
      <c r="GH330" s="65"/>
      <c r="GI330" s="65"/>
      <c r="GJ330" s="65"/>
      <c r="GK330" s="65"/>
      <c r="GL330" s="65"/>
      <c r="GM330" s="65"/>
      <c r="GN330" s="65"/>
      <c r="GO330" s="65"/>
      <c r="GP330" s="65"/>
      <c r="GQ330" s="65"/>
      <c r="GR330" s="65"/>
      <c r="GS330" s="65"/>
      <c r="GT330" s="65"/>
      <c r="GU330" s="65"/>
      <c r="GV330" s="65"/>
      <c r="GW330" s="65"/>
      <c r="GX330" s="65"/>
      <c r="GY330" s="65"/>
      <c r="GZ330" s="65"/>
      <c r="HA330" s="65"/>
      <c r="HB330" s="65"/>
      <c r="HC330" s="65"/>
      <c r="HD330" s="65"/>
      <c r="HE330" s="65"/>
      <c r="HF330" s="65"/>
      <c r="HG330" s="65"/>
      <c r="HH330" s="65"/>
      <c r="HI330" s="65"/>
      <c r="HJ330" s="65"/>
      <c r="HK330" s="65"/>
      <c r="HL330" s="65"/>
      <c r="HM330" s="65"/>
      <c r="HN330" s="65"/>
      <c r="HO330" s="65"/>
      <c r="HP330" s="65"/>
      <c r="HQ330" s="65"/>
      <c r="HR330" s="65"/>
      <c r="HS330" s="65"/>
      <c r="HT330" s="65"/>
      <c r="HU330" s="65"/>
      <c r="HV330" s="65"/>
      <c r="HW330" s="65"/>
      <c r="HX330" s="65"/>
      <c r="HY330" s="65"/>
      <c r="HZ330" s="65"/>
      <c r="IA330" s="65"/>
      <c r="IB330" s="65"/>
      <c r="IC330" s="65"/>
    </row>
    <row r="331" spans="2:237" s="62" customFormat="1" ht="12">
      <c r="B331" s="63"/>
      <c r="C331" s="64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  <c r="EQ331" s="65"/>
      <c r="ER331" s="65"/>
      <c r="ES331" s="65"/>
      <c r="ET331" s="65"/>
      <c r="EU331" s="65"/>
      <c r="EV331" s="65"/>
      <c r="EW331" s="65"/>
      <c r="EX331" s="65"/>
      <c r="EY331" s="65"/>
      <c r="EZ331" s="65"/>
      <c r="FA331" s="65"/>
      <c r="FB331" s="65"/>
      <c r="FC331" s="65"/>
      <c r="FD331" s="65"/>
      <c r="FE331" s="65"/>
      <c r="FF331" s="65"/>
      <c r="FG331" s="65"/>
      <c r="FH331" s="65"/>
      <c r="FI331" s="65"/>
      <c r="FJ331" s="65"/>
      <c r="FK331" s="65"/>
      <c r="FL331" s="65"/>
      <c r="FM331" s="65"/>
      <c r="FN331" s="65"/>
      <c r="FO331" s="65"/>
      <c r="FP331" s="65"/>
      <c r="FQ331" s="65"/>
      <c r="FR331" s="65"/>
      <c r="FS331" s="65"/>
      <c r="FT331" s="65"/>
      <c r="FU331" s="65"/>
      <c r="FV331" s="65"/>
      <c r="FW331" s="65"/>
      <c r="FX331" s="65"/>
      <c r="FY331" s="65"/>
      <c r="FZ331" s="65"/>
      <c r="GA331" s="65"/>
      <c r="GB331" s="65"/>
      <c r="GC331" s="65"/>
      <c r="GD331" s="65"/>
      <c r="GE331" s="65"/>
      <c r="GF331" s="65"/>
      <c r="GG331" s="65"/>
      <c r="GH331" s="65"/>
      <c r="GI331" s="65"/>
      <c r="GJ331" s="65"/>
      <c r="GK331" s="65"/>
      <c r="GL331" s="65"/>
      <c r="GM331" s="65"/>
      <c r="GN331" s="65"/>
      <c r="GO331" s="65"/>
      <c r="GP331" s="65"/>
      <c r="GQ331" s="65"/>
      <c r="GR331" s="65"/>
      <c r="GS331" s="65"/>
      <c r="GT331" s="65"/>
      <c r="GU331" s="65"/>
      <c r="GV331" s="65"/>
      <c r="GW331" s="65"/>
      <c r="GX331" s="65"/>
      <c r="GY331" s="65"/>
      <c r="GZ331" s="65"/>
      <c r="HA331" s="65"/>
      <c r="HB331" s="65"/>
      <c r="HC331" s="65"/>
      <c r="HD331" s="65"/>
      <c r="HE331" s="65"/>
      <c r="HF331" s="65"/>
      <c r="HG331" s="65"/>
      <c r="HH331" s="65"/>
      <c r="HI331" s="65"/>
      <c r="HJ331" s="65"/>
      <c r="HK331" s="65"/>
      <c r="HL331" s="65"/>
      <c r="HM331" s="65"/>
      <c r="HN331" s="65"/>
      <c r="HO331" s="65"/>
      <c r="HP331" s="65"/>
      <c r="HQ331" s="65"/>
      <c r="HR331" s="65"/>
      <c r="HS331" s="65"/>
      <c r="HT331" s="65"/>
      <c r="HU331" s="65"/>
      <c r="HV331" s="65"/>
      <c r="HW331" s="65"/>
      <c r="HX331" s="65"/>
      <c r="HY331" s="65"/>
      <c r="HZ331" s="65"/>
      <c r="IA331" s="65"/>
      <c r="IB331" s="65"/>
      <c r="IC331" s="65"/>
    </row>
    <row r="332" spans="2:237" s="62" customFormat="1" ht="60" customHeight="1">
      <c r="B332" s="63"/>
      <c r="C332" s="64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  <c r="HX332" s="65"/>
      <c r="HY332" s="65"/>
      <c r="HZ332" s="65"/>
      <c r="IA332" s="65"/>
      <c r="IB332" s="65"/>
      <c r="IC332" s="65"/>
    </row>
    <row r="333" spans="2:237" s="62" customFormat="1" ht="12">
      <c r="B333" s="63"/>
      <c r="C333" s="64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5"/>
      <c r="FM333" s="65"/>
      <c r="FN333" s="65"/>
      <c r="FO333" s="65"/>
      <c r="FP333" s="65"/>
      <c r="FQ333" s="65"/>
      <c r="FR333" s="65"/>
      <c r="FS333" s="65"/>
      <c r="FT333" s="65"/>
      <c r="FU333" s="65"/>
      <c r="FV333" s="65"/>
      <c r="FW333" s="65"/>
      <c r="FX333" s="65"/>
      <c r="FY333" s="65"/>
      <c r="FZ333" s="65"/>
      <c r="GA333" s="65"/>
      <c r="GB333" s="65"/>
      <c r="GC333" s="65"/>
      <c r="GD333" s="65"/>
      <c r="GE333" s="65"/>
      <c r="GF333" s="65"/>
      <c r="GG333" s="65"/>
      <c r="GH333" s="65"/>
      <c r="GI333" s="65"/>
      <c r="GJ333" s="65"/>
      <c r="GK333" s="65"/>
      <c r="GL333" s="65"/>
      <c r="GM333" s="65"/>
      <c r="GN333" s="65"/>
      <c r="GO333" s="65"/>
      <c r="GP333" s="65"/>
      <c r="GQ333" s="65"/>
      <c r="GR333" s="65"/>
      <c r="GS333" s="65"/>
      <c r="GT333" s="65"/>
      <c r="GU333" s="65"/>
      <c r="GV333" s="65"/>
      <c r="GW333" s="65"/>
      <c r="GX333" s="65"/>
      <c r="GY333" s="65"/>
      <c r="GZ333" s="65"/>
      <c r="HA333" s="65"/>
      <c r="HB333" s="65"/>
      <c r="HC333" s="65"/>
      <c r="HD333" s="65"/>
      <c r="HE333" s="65"/>
      <c r="HF333" s="65"/>
      <c r="HG333" s="65"/>
      <c r="HH333" s="65"/>
      <c r="HI333" s="65"/>
      <c r="HJ333" s="65"/>
      <c r="HK333" s="65"/>
      <c r="HL333" s="65"/>
      <c r="HM333" s="65"/>
      <c r="HN333" s="65"/>
      <c r="HO333" s="65"/>
      <c r="HP333" s="65"/>
      <c r="HQ333" s="65"/>
      <c r="HR333" s="65"/>
      <c r="HS333" s="65"/>
      <c r="HT333" s="65"/>
      <c r="HU333" s="65"/>
      <c r="HV333" s="65"/>
      <c r="HW333" s="65"/>
      <c r="HX333" s="65"/>
      <c r="HY333" s="65"/>
      <c r="HZ333" s="65"/>
      <c r="IA333" s="65"/>
      <c r="IB333" s="65"/>
      <c r="IC333" s="65"/>
    </row>
    <row r="334" spans="2:237" s="62" customFormat="1" ht="12">
      <c r="B334" s="63"/>
      <c r="C334" s="64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  <c r="EQ334" s="65"/>
      <c r="ER334" s="65"/>
      <c r="ES334" s="65"/>
      <c r="ET334" s="65"/>
      <c r="EU334" s="65"/>
      <c r="EV334" s="65"/>
      <c r="EW334" s="65"/>
      <c r="EX334" s="65"/>
      <c r="EY334" s="65"/>
      <c r="EZ334" s="65"/>
      <c r="FA334" s="65"/>
      <c r="FB334" s="65"/>
      <c r="FC334" s="65"/>
      <c r="FD334" s="65"/>
      <c r="FE334" s="65"/>
      <c r="FF334" s="65"/>
      <c r="FG334" s="65"/>
      <c r="FH334" s="65"/>
      <c r="FI334" s="65"/>
      <c r="FJ334" s="65"/>
      <c r="FK334" s="65"/>
      <c r="FL334" s="65"/>
      <c r="FM334" s="65"/>
      <c r="FN334" s="65"/>
      <c r="FO334" s="65"/>
      <c r="FP334" s="65"/>
      <c r="FQ334" s="65"/>
      <c r="FR334" s="65"/>
      <c r="FS334" s="65"/>
      <c r="FT334" s="65"/>
      <c r="FU334" s="65"/>
      <c r="FV334" s="65"/>
      <c r="FW334" s="65"/>
      <c r="FX334" s="65"/>
      <c r="FY334" s="65"/>
      <c r="FZ334" s="65"/>
      <c r="GA334" s="65"/>
      <c r="GB334" s="65"/>
      <c r="GC334" s="65"/>
      <c r="GD334" s="65"/>
      <c r="GE334" s="65"/>
      <c r="GF334" s="65"/>
      <c r="GG334" s="65"/>
      <c r="GH334" s="65"/>
      <c r="GI334" s="65"/>
      <c r="GJ334" s="65"/>
      <c r="GK334" s="65"/>
      <c r="GL334" s="65"/>
      <c r="GM334" s="65"/>
      <c r="GN334" s="65"/>
      <c r="GO334" s="65"/>
      <c r="GP334" s="65"/>
      <c r="GQ334" s="65"/>
      <c r="GR334" s="65"/>
      <c r="GS334" s="65"/>
      <c r="GT334" s="65"/>
      <c r="GU334" s="65"/>
      <c r="GV334" s="65"/>
      <c r="GW334" s="65"/>
      <c r="GX334" s="65"/>
      <c r="GY334" s="65"/>
      <c r="GZ334" s="65"/>
      <c r="HA334" s="65"/>
      <c r="HB334" s="65"/>
      <c r="HC334" s="65"/>
      <c r="HD334" s="65"/>
      <c r="HE334" s="65"/>
      <c r="HF334" s="65"/>
      <c r="HG334" s="65"/>
      <c r="HH334" s="65"/>
      <c r="HI334" s="65"/>
      <c r="HJ334" s="65"/>
      <c r="HK334" s="65"/>
      <c r="HL334" s="65"/>
      <c r="HM334" s="65"/>
      <c r="HN334" s="65"/>
      <c r="HO334" s="65"/>
      <c r="HP334" s="65"/>
      <c r="HQ334" s="65"/>
      <c r="HR334" s="65"/>
      <c r="HS334" s="65"/>
      <c r="HT334" s="65"/>
      <c r="HU334" s="65"/>
      <c r="HV334" s="65"/>
      <c r="HW334" s="65"/>
      <c r="HX334" s="65"/>
      <c r="HY334" s="65"/>
      <c r="HZ334" s="65"/>
      <c r="IA334" s="65"/>
      <c r="IB334" s="65"/>
      <c r="IC334" s="65"/>
    </row>
    <row r="335" spans="2:237" s="62" customFormat="1" ht="12">
      <c r="B335" s="63"/>
      <c r="C335" s="64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  <c r="EQ335" s="65"/>
      <c r="ER335" s="65"/>
      <c r="ES335" s="65"/>
      <c r="ET335" s="65"/>
      <c r="EU335" s="65"/>
      <c r="EV335" s="65"/>
      <c r="EW335" s="65"/>
      <c r="EX335" s="65"/>
      <c r="EY335" s="65"/>
      <c r="EZ335" s="65"/>
      <c r="FA335" s="65"/>
      <c r="FB335" s="65"/>
      <c r="FC335" s="65"/>
      <c r="FD335" s="65"/>
      <c r="FE335" s="65"/>
      <c r="FF335" s="65"/>
      <c r="FG335" s="65"/>
      <c r="FH335" s="65"/>
      <c r="FI335" s="65"/>
      <c r="FJ335" s="65"/>
      <c r="FK335" s="65"/>
      <c r="FL335" s="65"/>
      <c r="FM335" s="65"/>
      <c r="FN335" s="65"/>
      <c r="FO335" s="65"/>
      <c r="FP335" s="65"/>
      <c r="FQ335" s="65"/>
      <c r="FR335" s="65"/>
      <c r="FS335" s="65"/>
      <c r="FT335" s="65"/>
      <c r="FU335" s="65"/>
      <c r="FV335" s="65"/>
      <c r="FW335" s="65"/>
      <c r="FX335" s="65"/>
      <c r="FY335" s="65"/>
      <c r="FZ335" s="65"/>
      <c r="GA335" s="65"/>
      <c r="GB335" s="65"/>
      <c r="GC335" s="65"/>
      <c r="GD335" s="65"/>
      <c r="GE335" s="65"/>
      <c r="GF335" s="65"/>
      <c r="GG335" s="65"/>
      <c r="GH335" s="65"/>
      <c r="GI335" s="65"/>
      <c r="GJ335" s="65"/>
      <c r="GK335" s="65"/>
      <c r="GL335" s="65"/>
      <c r="GM335" s="65"/>
      <c r="GN335" s="65"/>
      <c r="GO335" s="65"/>
      <c r="GP335" s="65"/>
      <c r="GQ335" s="65"/>
      <c r="GR335" s="65"/>
      <c r="GS335" s="65"/>
      <c r="GT335" s="65"/>
      <c r="GU335" s="65"/>
      <c r="GV335" s="65"/>
      <c r="GW335" s="65"/>
      <c r="GX335" s="65"/>
      <c r="GY335" s="65"/>
      <c r="GZ335" s="65"/>
      <c r="HA335" s="65"/>
      <c r="HB335" s="65"/>
      <c r="HC335" s="65"/>
      <c r="HD335" s="65"/>
      <c r="HE335" s="65"/>
      <c r="HF335" s="65"/>
      <c r="HG335" s="65"/>
      <c r="HH335" s="65"/>
      <c r="HI335" s="65"/>
      <c r="HJ335" s="65"/>
      <c r="HK335" s="65"/>
      <c r="HL335" s="65"/>
      <c r="HM335" s="65"/>
      <c r="HN335" s="65"/>
      <c r="HO335" s="65"/>
      <c r="HP335" s="65"/>
      <c r="HQ335" s="65"/>
      <c r="HR335" s="65"/>
      <c r="HS335" s="65"/>
      <c r="HT335" s="65"/>
      <c r="HU335" s="65"/>
      <c r="HV335" s="65"/>
      <c r="HW335" s="65"/>
      <c r="HX335" s="65"/>
      <c r="HY335" s="65"/>
      <c r="HZ335" s="65"/>
      <c r="IA335" s="65"/>
      <c r="IB335" s="65"/>
      <c r="IC335" s="65"/>
    </row>
    <row r="336" spans="2:237" s="62" customFormat="1" ht="12">
      <c r="B336" s="63"/>
      <c r="C336" s="64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</row>
    <row r="337" spans="2:237" s="62" customFormat="1" ht="12">
      <c r="B337" s="63"/>
      <c r="C337" s="64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  <c r="EQ337" s="65"/>
      <c r="ER337" s="65"/>
      <c r="ES337" s="65"/>
      <c r="ET337" s="65"/>
      <c r="EU337" s="65"/>
      <c r="EV337" s="65"/>
      <c r="EW337" s="65"/>
      <c r="EX337" s="65"/>
      <c r="EY337" s="65"/>
      <c r="EZ337" s="65"/>
      <c r="FA337" s="65"/>
      <c r="FB337" s="65"/>
      <c r="FC337" s="65"/>
      <c r="FD337" s="65"/>
      <c r="FE337" s="65"/>
      <c r="FF337" s="65"/>
      <c r="FG337" s="65"/>
      <c r="FH337" s="65"/>
      <c r="FI337" s="65"/>
      <c r="FJ337" s="65"/>
      <c r="FK337" s="65"/>
      <c r="FL337" s="65"/>
      <c r="FM337" s="65"/>
      <c r="FN337" s="65"/>
      <c r="FO337" s="65"/>
      <c r="FP337" s="65"/>
      <c r="FQ337" s="65"/>
      <c r="FR337" s="65"/>
      <c r="FS337" s="65"/>
      <c r="FT337" s="65"/>
      <c r="FU337" s="65"/>
      <c r="FV337" s="65"/>
      <c r="FW337" s="65"/>
      <c r="FX337" s="65"/>
      <c r="FY337" s="65"/>
      <c r="FZ337" s="65"/>
      <c r="GA337" s="65"/>
      <c r="GB337" s="65"/>
      <c r="GC337" s="65"/>
      <c r="GD337" s="65"/>
      <c r="GE337" s="65"/>
      <c r="GF337" s="65"/>
      <c r="GG337" s="65"/>
      <c r="GH337" s="65"/>
      <c r="GI337" s="65"/>
      <c r="GJ337" s="65"/>
      <c r="GK337" s="65"/>
      <c r="GL337" s="65"/>
      <c r="GM337" s="65"/>
      <c r="GN337" s="65"/>
      <c r="GO337" s="65"/>
      <c r="GP337" s="65"/>
      <c r="GQ337" s="65"/>
      <c r="GR337" s="65"/>
      <c r="GS337" s="65"/>
      <c r="GT337" s="65"/>
      <c r="GU337" s="65"/>
      <c r="GV337" s="65"/>
      <c r="GW337" s="65"/>
      <c r="GX337" s="65"/>
      <c r="GY337" s="65"/>
      <c r="GZ337" s="65"/>
      <c r="HA337" s="65"/>
      <c r="HB337" s="65"/>
      <c r="HC337" s="65"/>
      <c r="HD337" s="65"/>
      <c r="HE337" s="65"/>
      <c r="HF337" s="65"/>
      <c r="HG337" s="65"/>
      <c r="HH337" s="65"/>
      <c r="HI337" s="65"/>
      <c r="HJ337" s="65"/>
      <c r="HK337" s="65"/>
      <c r="HL337" s="65"/>
      <c r="HM337" s="65"/>
      <c r="HN337" s="65"/>
      <c r="HO337" s="65"/>
      <c r="HP337" s="65"/>
      <c r="HQ337" s="65"/>
      <c r="HR337" s="65"/>
      <c r="HS337" s="65"/>
      <c r="HT337" s="65"/>
      <c r="HU337" s="65"/>
      <c r="HV337" s="65"/>
      <c r="HW337" s="65"/>
      <c r="HX337" s="65"/>
      <c r="HY337" s="65"/>
      <c r="HZ337" s="65"/>
      <c r="IA337" s="65"/>
      <c r="IB337" s="65"/>
      <c r="IC337" s="65"/>
    </row>
    <row r="338" spans="2:237" s="62" customFormat="1" ht="12">
      <c r="B338" s="63"/>
      <c r="C338" s="64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5"/>
      <c r="FM338" s="65"/>
      <c r="FN338" s="65"/>
      <c r="FO338" s="65"/>
      <c r="FP338" s="65"/>
      <c r="FQ338" s="65"/>
      <c r="FR338" s="65"/>
      <c r="FS338" s="65"/>
      <c r="FT338" s="65"/>
      <c r="FU338" s="65"/>
      <c r="FV338" s="65"/>
      <c r="FW338" s="65"/>
      <c r="FX338" s="65"/>
      <c r="FY338" s="65"/>
      <c r="FZ338" s="65"/>
      <c r="GA338" s="65"/>
      <c r="GB338" s="65"/>
      <c r="GC338" s="65"/>
      <c r="GD338" s="65"/>
      <c r="GE338" s="65"/>
      <c r="GF338" s="65"/>
      <c r="GG338" s="65"/>
      <c r="GH338" s="65"/>
      <c r="GI338" s="65"/>
      <c r="GJ338" s="65"/>
      <c r="GK338" s="65"/>
      <c r="GL338" s="65"/>
      <c r="GM338" s="65"/>
      <c r="GN338" s="65"/>
      <c r="GO338" s="65"/>
      <c r="GP338" s="65"/>
      <c r="GQ338" s="65"/>
      <c r="GR338" s="65"/>
      <c r="GS338" s="65"/>
      <c r="GT338" s="65"/>
      <c r="GU338" s="65"/>
      <c r="GV338" s="65"/>
      <c r="GW338" s="65"/>
      <c r="GX338" s="65"/>
      <c r="GY338" s="65"/>
      <c r="GZ338" s="65"/>
      <c r="HA338" s="65"/>
      <c r="HB338" s="65"/>
      <c r="HC338" s="65"/>
      <c r="HD338" s="65"/>
      <c r="HE338" s="65"/>
      <c r="HF338" s="65"/>
      <c r="HG338" s="65"/>
      <c r="HH338" s="65"/>
      <c r="HI338" s="65"/>
      <c r="HJ338" s="65"/>
      <c r="HK338" s="65"/>
      <c r="HL338" s="65"/>
      <c r="HM338" s="65"/>
      <c r="HN338" s="65"/>
      <c r="HO338" s="65"/>
      <c r="HP338" s="65"/>
      <c r="HQ338" s="65"/>
      <c r="HR338" s="65"/>
      <c r="HS338" s="65"/>
      <c r="HT338" s="65"/>
      <c r="HU338" s="65"/>
      <c r="HV338" s="65"/>
      <c r="HW338" s="65"/>
      <c r="HX338" s="65"/>
      <c r="HY338" s="65"/>
      <c r="HZ338" s="65"/>
      <c r="IA338" s="65"/>
      <c r="IB338" s="65"/>
      <c r="IC338" s="65"/>
    </row>
    <row r="339" spans="2:237" s="62" customFormat="1" ht="12">
      <c r="B339" s="63"/>
      <c r="C339" s="64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  <c r="EQ339" s="65"/>
      <c r="ER339" s="65"/>
      <c r="ES339" s="65"/>
      <c r="ET339" s="65"/>
      <c r="EU339" s="65"/>
      <c r="EV339" s="65"/>
      <c r="EW339" s="65"/>
      <c r="EX339" s="65"/>
      <c r="EY339" s="65"/>
      <c r="EZ339" s="65"/>
      <c r="FA339" s="65"/>
      <c r="FB339" s="65"/>
      <c r="FC339" s="65"/>
      <c r="FD339" s="65"/>
      <c r="FE339" s="65"/>
      <c r="FF339" s="65"/>
      <c r="FG339" s="65"/>
      <c r="FH339" s="65"/>
      <c r="FI339" s="65"/>
      <c r="FJ339" s="65"/>
      <c r="FK339" s="65"/>
      <c r="FL339" s="65"/>
      <c r="FM339" s="65"/>
      <c r="FN339" s="65"/>
      <c r="FO339" s="65"/>
      <c r="FP339" s="65"/>
      <c r="FQ339" s="65"/>
      <c r="FR339" s="65"/>
      <c r="FS339" s="65"/>
      <c r="FT339" s="65"/>
      <c r="FU339" s="65"/>
      <c r="FV339" s="65"/>
      <c r="FW339" s="65"/>
      <c r="FX339" s="65"/>
      <c r="FY339" s="65"/>
      <c r="FZ339" s="65"/>
      <c r="GA339" s="65"/>
      <c r="GB339" s="65"/>
      <c r="GC339" s="65"/>
      <c r="GD339" s="65"/>
      <c r="GE339" s="65"/>
      <c r="GF339" s="65"/>
      <c r="GG339" s="65"/>
      <c r="GH339" s="65"/>
      <c r="GI339" s="65"/>
      <c r="GJ339" s="65"/>
      <c r="GK339" s="65"/>
      <c r="GL339" s="65"/>
      <c r="GM339" s="65"/>
      <c r="GN339" s="65"/>
      <c r="GO339" s="65"/>
      <c r="GP339" s="65"/>
      <c r="GQ339" s="65"/>
      <c r="GR339" s="65"/>
      <c r="GS339" s="65"/>
      <c r="GT339" s="65"/>
      <c r="GU339" s="65"/>
      <c r="GV339" s="65"/>
      <c r="GW339" s="65"/>
      <c r="GX339" s="65"/>
      <c r="GY339" s="65"/>
      <c r="GZ339" s="65"/>
      <c r="HA339" s="65"/>
      <c r="HB339" s="65"/>
      <c r="HC339" s="65"/>
      <c r="HD339" s="65"/>
      <c r="HE339" s="65"/>
      <c r="HF339" s="65"/>
      <c r="HG339" s="65"/>
      <c r="HH339" s="65"/>
      <c r="HI339" s="65"/>
      <c r="HJ339" s="65"/>
      <c r="HK339" s="65"/>
      <c r="HL339" s="65"/>
      <c r="HM339" s="65"/>
      <c r="HN339" s="65"/>
      <c r="HO339" s="65"/>
      <c r="HP339" s="65"/>
      <c r="HQ339" s="65"/>
      <c r="HR339" s="65"/>
      <c r="HS339" s="65"/>
      <c r="HT339" s="65"/>
      <c r="HU339" s="65"/>
      <c r="HV339" s="65"/>
      <c r="HW339" s="65"/>
      <c r="HX339" s="65"/>
      <c r="HY339" s="65"/>
      <c r="HZ339" s="65"/>
      <c r="IA339" s="65"/>
      <c r="IB339" s="65"/>
      <c r="IC339" s="65"/>
    </row>
    <row r="340" spans="2:237" s="62" customFormat="1" ht="12">
      <c r="B340" s="63"/>
      <c r="C340" s="64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  <c r="EQ340" s="65"/>
      <c r="ER340" s="65"/>
      <c r="ES340" s="65"/>
      <c r="ET340" s="65"/>
      <c r="EU340" s="65"/>
      <c r="EV340" s="65"/>
      <c r="EW340" s="65"/>
      <c r="EX340" s="65"/>
      <c r="EY340" s="65"/>
      <c r="EZ340" s="65"/>
      <c r="FA340" s="65"/>
      <c r="FB340" s="65"/>
      <c r="FC340" s="65"/>
      <c r="FD340" s="65"/>
      <c r="FE340" s="65"/>
      <c r="FF340" s="65"/>
      <c r="FG340" s="65"/>
      <c r="FH340" s="65"/>
      <c r="FI340" s="65"/>
      <c r="FJ340" s="65"/>
      <c r="FK340" s="65"/>
      <c r="FL340" s="65"/>
      <c r="FM340" s="65"/>
      <c r="FN340" s="65"/>
      <c r="FO340" s="65"/>
      <c r="FP340" s="65"/>
      <c r="FQ340" s="65"/>
      <c r="FR340" s="65"/>
      <c r="FS340" s="65"/>
      <c r="FT340" s="65"/>
      <c r="FU340" s="65"/>
      <c r="FV340" s="65"/>
      <c r="FW340" s="65"/>
      <c r="FX340" s="65"/>
      <c r="FY340" s="65"/>
      <c r="FZ340" s="65"/>
      <c r="GA340" s="65"/>
      <c r="GB340" s="65"/>
      <c r="GC340" s="65"/>
      <c r="GD340" s="65"/>
      <c r="GE340" s="65"/>
      <c r="GF340" s="65"/>
      <c r="GG340" s="65"/>
      <c r="GH340" s="65"/>
      <c r="GI340" s="65"/>
      <c r="GJ340" s="65"/>
      <c r="GK340" s="65"/>
      <c r="GL340" s="65"/>
      <c r="GM340" s="65"/>
      <c r="GN340" s="65"/>
      <c r="GO340" s="65"/>
      <c r="GP340" s="65"/>
      <c r="GQ340" s="65"/>
      <c r="GR340" s="65"/>
      <c r="GS340" s="65"/>
      <c r="GT340" s="65"/>
      <c r="GU340" s="65"/>
      <c r="GV340" s="65"/>
      <c r="GW340" s="65"/>
      <c r="GX340" s="65"/>
      <c r="GY340" s="65"/>
      <c r="GZ340" s="65"/>
      <c r="HA340" s="65"/>
      <c r="HB340" s="65"/>
      <c r="HC340" s="65"/>
      <c r="HD340" s="65"/>
      <c r="HE340" s="65"/>
      <c r="HF340" s="65"/>
      <c r="HG340" s="65"/>
      <c r="HH340" s="65"/>
      <c r="HI340" s="65"/>
      <c r="HJ340" s="65"/>
      <c r="HK340" s="65"/>
      <c r="HL340" s="65"/>
      <c r="HM340" s="65"/>
      <c r="HN340" s="65"/>
      <c r="HO340" s="65"/>
      <c r="HP340" s="65"/>
      <c r="HQ340" s="65"/>
      <c r="HR340" s="65"/>
      <c r="HS340" s="65"/>
      <c r="HT340" s="65"/>
      <c r="HU340" s="65"/>
      <c r="HV340" s="65"/>
      <c r="HW340" s="65"/>
      <c r="HX340" s="65"/>
      <c r="HY340" s="65"/>
      <c r="HZ340" s="65"/>
      <c r="IA340" s="65"/>
      <c r="IB340" s="65"/>
      <c r="IC340" s="65"/>
    </row>
    <row r="341" spans="2:237" s="62" customFormat="1" ht="12">
      <c r="B341" s="63"/>
      <c r="C341" s="64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  <c r="EQ341" s="65"/>
      <c r="ER341" s="65"/>
      <c r="ES341" s="65"/>
      <c r="ET341" s="65"/>
      <c r="EU341" s="65"/>
      <c r="EV341" s="65"/>
      <c r="EW341" s="65"/>
      <c r="EX341" s="65"/>
      <c r="EY341" s="65"/>
      <c r="EZ341" s="65"/>
      <c r="FA341" s="65"/>
      <c r="FB341" s="65"/>
      <c r="FC341" s="65"/>
      <c r="FD341" s="65"/>
      <c r="FE341" s="65"/>
      <c r="FF341" s="65"/>
      <c r="FG341" s="65"/>
      <c r="FH341" s="65"/>
      <c r="FI341" s="65"/>
      <c r="FJ341" s="65"/>
      <c r="FK341" s="65"/>
      <c r="FL341" s="65"/>
      <c r="FM341" s="65"/>
      <c r="FN341" s="65"/>
      <c r="FO341" s="65"/>
      <c r="FP341" s="65"/>
      <c r="FQ341" s="65"/>
      <c r="FR341" s="65"/>
      <c r="FS341" s="65"/>
      <c r="FT341" s="65"/>
      <c r="FU341" s="65"/>
      <c r="FV341" s="65"/>
      <c r="FW341" s="65"/>
      <c r="FX341" s="65"/>
      <c r="FY341" s="65"/>
      <c r="FZ341" s="65"/>
      <c r="GA341" s="65"/>
      <c r="GB341" s="65"/>
      <c r="GC341" s="65"/>
      <c r="GD341" s="65"/>
      <c r="GE341" s="65"/>
      <c r="GF341" s="65"/>
      <c r="GG341" s="65"/>
      <c r="GH341" s="65"/>
      <c r="GI341" s="65"/>
      <c r="GJ341" s="65"/>
      <c r="GK341" s="65"/>
      <c r="GL341" s="65"/>
      <c r="GM341" s="65"/>
      <c r="GN341" s="65"/>
      <c r="GO341" s="65"/>
      <c r="GP341" s="65"/>
      <c r="GQ341" s="65"/>
      <c r="GR341" s="65"/>
      <c r="GS341" s="65"/>
      <c r="GT341" s="65"/>
      <c r="GU341" s="65"/>
      <c r="GV341" s="65"/>
      <c r="GW341" s="65"/>
      <c r="GX341" s="65"/>
      <c r="GY341" s="65"/>
      <c r="GZ341" s="65"/>
      <c r="HA341" s="65"/>
      <c r="HB341" s="65"/>
      <c r="HC341" s="65"/>
      <c r="HD341" s="65"/>
      <c r="HE341" s="65"/>
      <c r="HF341" s="65"/>
      <c r="HG341" s="65"/>
      <c r="HH341" s="65"/>
      <c r="HI341" s="65"/>
      <c r="HJ341" s="65"/>
      <c r="HK341" s="65"/>
      <c r="HL341" s="65"/>
      <c r="HM341" s="65"/>
      <c r="HN341" s="65"/>
      <c r="HO341" s="65"/>
      <c r="HP341" s="65"/>
      <c r="HQ341" s="65"/>
      <c r="HR341" s="65"/>
      <c r="HS341" s="65"/>
      <c r="HT341" s="65"/>
      <c r="HU341" s="65"/>
      <c r="HV341" s="65"/>
      <c r="HW341" s="65"/>
      <c r="HX341" s="65"/>
      <c r="HY341" s="65"/>
      <c r="HZ341" s="65"/>
      <c r="IA341" s="65"/>
      <c r="IB341" s="65"/>
      <c r="IC341" s="65"/>
    </row>
    <row r="342" spans="2:237" s="62" customFormat="1" ht="12">
      <c r="B342" s="63"/>
      <c r="C342" s="64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  <c r="EQ342" s="65"/>
      <c r="ER342" s="65"/>
      <c r="ES342" s="65"/>
      <c r="ET342" s="65"/>
      <c r="EU342" s="65"/>
      <c r="EV342" s="65"/>
      <c r="EW342" s="65"/>
      <c r="EX342" s="65"/>
      <c r="EY342" s="65"/>
      <c r="EZ342" s="65"/>
      <c r="FA342" s="65"/>
      <c r="FB342" s="65"/>
      <c r="FC342" s="65"/>
      <c r="FD342" s="65"/>
      <c r="FE342" s="65"/>
      <c r="FF342" s="65"/>
      <c r="FG342" s="65"/>
      <c r="FH342" s="65"/>
      <c r="FI342" s="65"/>
      <c r="FJ342" s="65"/>
      <c r="FK342" s="65"/>
      <c r="FL342" s="65"/>
      <c r="FM342" s="65"/>
      <c r="FN342" s="65"/>
      <c r="FO342" s="65"/>
      <c r="FP342" s="65"/>
      <c r="FQ342" s="65"/>
      <c r="FR342" s="65"/>
      <c r="FS342" s="65"/>
      <c r="FT342" s="65"/>
      <c r="FU342" s="65"/>
      <c r="FV342" s="65"/>
      <c r="FW342" s="65"/>
      <c r="FX342" s="65"/>
      <c r="FY342" s="65"/>
      <c r="FZ342" s="65"/>
      <c r="GA342" s="65"/>
      <c r="GB342" s="65"/>
      <c r="GC342" s="65"/>
      <c r="GD342" s="65"/>
      <c r="GE342" s="65"/>
      <c r="GF342" s="65"/>
      <c r="GG342" s="65"/>
      <c r="GH342" s="65"/>
      <c r="GI342" s="65"/>
      <c r="GJ342" s="65"/>
      <c r="GK342" s="65"/>
      <c r="GL342" s="65"/>
      <c r="GM342" s="65"/>
      <c r="GN342" s="65"/>
      <c r="GO342" s="65"/>
      <c r="GP342" s="65"/>
      <c r="GQ342" s="65"/>
      <c r="GR342" s="65"/>
      <c r="GS342" s="65"/>
      <c r="GT342" s="65"/>
      <c r="GU342" s="65"/>
      <c r="GV342" s="65"/>
      <c r="GW342" s="65"/>
      <c r="GX342" s="65"/>
      <c r="GY342" s="65"/>
      <c r="GZ342" s="65"/>
      <c r="HA342" s="65"/>
      <c r="HB342" s="65"/>
      <c r="HC342" s="65"/>
      <c r="HD342" s="65"/>
      <c r="HE342" s="65"/>
      <c r="HF342" s="65"/>
      <c r="HG342" s="65"/>
      <c r="HH342" s="65"/>
      <c r="HI342" s="65"/>
      <c r="HJ342" s="65"/>
      <c r="HK342" s="65"/>
      <c r="HL342" s="65"/>
      <c r="HM342" s="65"/>
      <c r="HN342" s="65"/>
      <c r="HO342" s="65"/>
      <c r="HP342" s="65"/>
      <c r="HQ342" s="65"/>
      <c r="HR342" s="65"/>
      <c r="HS342" s="65"/>
      <c r="HT342" s="65"/>
      <c r="HU342" s="65"/>
      <c r="HV342" s="65"/>
      <c r="HW342" s="65"/>
      <c r="HX342" s="65"/>
      <c r="HY342" s="65"/>
      <c r="HZ342" s="65"/>
      <c r="IA342" s="65"/>
      <c r="IB342" s="65"/>
      <c r="IC342" s="65"/>
    </row>
    <row r="343" spans="2:237" s="62" customFormat="1" ht="12">
      <c r="B343" s="63"/>
      <c r="C343" s="64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  <c r="EQ343" s="65"/>
      <c r="ER343" s="65"/>
      <c r="ES343" s="65"/>
      <c r="ET343" s="65"/>
      <c r="EU343" s="65"/>
      <c r="EV343" s="65"/>
      <c r="EW343" s="65"/>
      <c r="EX343" s="65"/>
      <c r="EY343" s="65"/>
      <c r="EZ343" s="65"/>
      <c r="FA343" s="65"/>
      <c r="FB343" s="65"/>
      <c r="FC343" s="65"/>
      <c r="FD343" s="65"/>
      <c r="FE343" s="65"/>
      <c r="FF343" s="65"/>
      <c r="FG343" s="65"/>
      <c r="FH343" s="65"/>
      <c r="FI343" s="65"/>
      <c r="FJ343" s="65"/>
      <c r="FK343" s="65"/>
      <c r="FL343" s="65"/>
      <c r="FM343" s="65"/>
      <c r="FN343" s="65"/>
      <c r="FO343" s="65"/>
      <c r="FP343" s="65"/>
      <c r="FQ343" s="65"/>
      <c r="FR343" s="65"/>
      <c r="FS343" s="65"/>
      <c r="FT343" s="65"/>
      <c r="FU343" s="65"/>
      <c r="FV343" s="65"/>
      <c r="FW343" s="65"/>
      <c r="FX343" s="65"/>
      <c r="FY343" s="65"/>
      <c r="FZ343" s="65"/>
      <c r="GA343" s="65"/>
      <c r="GB343" s="65"/>
      <c r="GC343" s="65"/>
      <c r="GD343" s="65"/>
      <c r="GE343" s="65"/>
      <c r="GF343" s="65"/>
      <c r="GG343" s="65"/>
      <c r="GH343" s="65"/>
      <c r="GI343" s="65"/>
      <c r="GJ343" s="65"/>
      <c r="GK343" s="65"/>
      <c r="GL343" s="65"/>
      <c r="GM343" s="65"/>
      <c r="GN343" s="65"/>
      <c r="GO343" s="65"/>
      <c r="GP343" s="65"/>
      <c r="GQ343" s="65"/>
      <c r="GR343" s="65"/>
      <c r="GS343" s="65"/>
      <c r="GT343" s="65"/>
      <c r="GU343" s="65"/>
      <c r="GV343" s="65"/>
      <c r="GW343" s="65"/>
      <c r="GX343" s="65"/>
      <c r="GY343" s="65"/>
      <c r="GZ343" s="65"/>
      <c r="HA343" s="65"/>
      <c r="HB343" s="65"/>
      <c r="HC343" s="65"/>
      <c r="HD343" s="65"/>
      <c r="HE343" s="65"/>
      <c r="HF343" s="65"/>
      <c r="HG343" s="65"/>
      <c r="HH343" s="65"/>
      <c r="HI343" s="65"/>
      <c r="HJ343" s="65"/>
      <c r="HK343" s="65"/>
      <c r="HL343" s="65"/>
      <c r="HM343" s="65"/>
      <c r="HN343" s="65"/>
      <c r="HO343" s="65"/>
      <c r="HP343" s="65"/>
      <c r="HQ343" s="65"/>
      <c r="HR343" s="65"/>
      <c r="HS343" s="65"/>
      <c r="HT343" s="65"/>
      <c r="HU343" s="65"/>
      <c r="HV343" s="65"/>
      <c r="HW343" s="65"/>
      <c r="HX343" s="65"/>
      <c r="HY343" s="65"/>
      <c r="HZ343" s="65"/>
      <c r="IA343" s="65"/>
      <c r="IB343" s="65"/>
      <c r="IC343" s="65"/>
    </row>
    <row r="344" spans="2:237" s="62" customFormat="1" ht="12">
      <c r="B344" s="63"/>
      <c r="C344" s="64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  <c r="EQ344" s="65"/>
      <c r="ER344" s="65"/>
      <c r="ES344" s="65"/>
      <c r="ET344" s="65"/>
      <c r="EU344" s="65"/>
      <c r="EV344" s="65"/>
      <c r="EW344" s="65"/>
      <c r="EX344" s="65"/>
      <c r="EY344" s="65"/>
      <c r="EZ344" s="65"/>
      <c r="FA344" s="65"/>
      <c r="FB344" s="65"/>
      <c r="FC344" s="65"/>
      <c r="FD344" s="65"/>
      <c r="FE344" s="65"/>
      <c r="FF344" s="65"/>
      <c r="FG344" s="65"/>
      <c r="FH344" s="65"/>
      <c r="FI344" s="65"/>
      <c r="FJ344" s="65"/>
      <c r="FK344" s="65"/>
      <c r="FL344" s="65"/>
      <c r="FM344" s="65"/>
      <c r="FN344" s="65"/>
      <c r="FO344" s="65"/>
      <c r="FP344" s="65"/>
      <c r="FQ344" s="65"/>
      <c r="FR344" s="65"/>
      <c r="FS344" s="65"/>
      <c r="FT344" s="65"/>
      <c r="FU344" s="65"/>
      <c r="FV344" s="65"/>
      <c r="FW344" s="65"/>
      <c r="FX344" s="65"/>
      <c r="FY344" s="65"/>
      <c r="FZ344" s="65"/>
      <c r="GA344" s="65"/>
      <c r="GB344" s="65"/>
      <c r="GC344" s="65"/>
      <c r="GD344" s="65"/>
      <c r="GE344" s="65"/>
      <c r="GF344" s="65"/>
      <c r="GG344" s="65"/>
      <c r="GH344" s="65"/>
      <c r="GI344" s="65"/>
      <c r="GJ344" s="65"/>
      <c r="GK344" s="65"/>
      <c r="GL344" s="65"/>
      <c r="GM344" s="65"/>
      <c r="GN344" s="65"/>
      <c r="GO344" s="65"/>
      <c r="GP344" s="65"/>
      <c r="GQ344" s="65"/>
      <c r="GR344" s="65"/>
      <c r="GS344" s="65"/>
      <c r="GT344" s="65"/>
      <c r="GU344" s="65"/>
      <c r="GV344" s="65"/>
      <c r="GW344" s="65"/>
      <c r="GX344" s="65"/>
      <c r="GY344" s="65"/>
      <c r="GZ344" s="65"/>
      <c r="HA344" s="65"/>
      <c r="HB344" s="65"/>
      <c r="HC344" s="65"/>
      <c r="HD344" s="65"/>
      <c r="HE344" s="65"/>
      <c r="HF344" s="65"/>
      <c r="HG344" s="65"/>
      <c r="HH344" s="65"/>
      <c r="HI344" s="65"/>
      <c r="HJ344" s="65"/>
      <c r="HK344" s="65"/>
      <c r="HL344" s="65"/>
      <c r="HM344" s="65"/>
      <c r="HN344" s="65"/>
      <c r="HO344" s="65"/>
      <c r="HP344" s="65"/>
      <c r="HQ344" s="65"/>
      <c r="HR344" s="65"/>
      <c r="HS344" s="65"/>
      <c r="HT344" s="65"/>
      <c r="HU344" s="65"/>
      <c r="HV344" s="65"/>
      <c r="HW344" s="65"/>
      <c r="HX344" s="65"/>
      <c r="HY344" s="65"/>
      <c r="HZ344" s="65"/>
      <c r="IA344" s="65"/>
      <c r="IB344" s="65"/>
      <c r="IC344" s="65"/>
    </row>
    <row r="345" spans="2:237" s="62" customFormat="1" ht="12">
      <c r="B345" s="63"/>
      <c r="C345" s="64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  <c r="EQ345" s="65"/>
      <c r="ER345" s="65"/>
      <c r="ES345" s="65"/>
      <c r="ET345" s="65"/>
      <c r="EU345" s="65"/>
      <c r="EV345" s="65"/>
      <c r="EW345" s="65"/>
      <c r="EX345" s="65"/>
      <c r="EY345" s="65"/>
      <c r="EZ345" s="65"/>
      <c r="FA345" s="65"/>
      <c r="FB345" s="65"/>
      <c r="FC345" s="65"/>
      <c r="FD345" s="65"/>
      <c r="FE345" s="65"/>
      <c r="FF345" s="65"/>
      <c r="FG345" s="65"/>
      <c r="FH345" s="65"/>
      <c r="FI345" s="65"/>
      <c r="FJ345" s="65"/>
      <c r="FK345" s="65"/>
      <c r="FL345" s="65"/>
      <c r="FM345" s="65"/>
      <c r="FN345" s="65"/>
      <c r="FO345" s="65"/>
      <c r="FP345" s="65"/>
      <c r="FQ345" s="65"/>
      <c r="FR345" s="65"/>
      <c r="FS345" s="65"/>
      <c r="FT345" s="65"/>
      <c r="FU345" s="65"/>
      <c r="FV345" s="65"/>
      <c r="FW345" s="65"/>
      <c r="FX345" s="65"/>
      <c r="FY345" s="65"/>
      <c r="FZ345" s="65"/>
      <c r="GA345" s="65"/>
      <c r="GB345" s="65"/>
      <c r="GC345" s="65"/>
      <c r="GD345" s="65"/>
      <c r="GE345" s="65"/>
      <c r="GF345" s="65"/>
      <c r="GG345" s="65"/>
      <c r="GH345" s="65"/>
      <c r="GI345" s="65"/>
      <c r="GJ345" s="65"/>
      <c r="GK345" s="65"/>
      <c r="GL345" s="65"/>
      <c r="GM345" s="65"/>
      <c r="GN345" s="65"/>
      <c r="GO345" s="65"/>
      <c r="GP345" s="65"/>
      <c r="GQ345" s="65"/>
      <c r="GR345" s="65"/>
      <c r="GS345" s="65"/>
      <c r="GT345" s="65"/>
      <c r="GU345" s="65"/>
      <c r="GV345" s="65"/>
      <c r="GW345" s="65"/>
      <c r="GX345" s="65"/>
      <c r="GY345" s="65"/>
      <c r="GZ345" s="65"/>
      <c r="HA345" s="65"/>
      <c r="HB345" s="65"/>
      <c r="HC345" s="65"/>
      <c r="HD345" s="65"/>
      <c r="HE345" s="65"/>
      <c r="HF345" s="65"/>
      <c r="HG345" s="65"/>
      <c r="HH345" s="65"/>
      <c r="HI345" s="65"/>
      <c r="HJ345" s="65"/>
      <c r="HK345" s="65"/>
      <c r="HL345" s="65"/>
      <c r="HM345" s="65"/>
      <c r="HN345" s="65"/>
      <c r="HO345" s="65"/>
      <c r="HP345" s="65"/>
      <c r="HQ345" s="65"/>
      <c r="HR345" s="65"/>
      <c r="HS345" s="65"/>
      <c r="HT345" s="65"/>
      <c r="HU345" s="65"/>
      <c r="HV345" s="65"/>
      <c r="HW345" s="65"/>
      <c r="HX345" s="65"/>
      <c r="HY345" s="65"/>
      <c r="HZ345" s="65"/>
      <c r="IA345" s="65"/>
      <c r="IB345" s="65"/>
      <c r="IC345" s="65"/>
    </row>
    <row r="346" spans="2:237" s="62" customFormat="1" ht="12">
      <c r="B346" s="63"/>
      <c r="C346" s="64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  <c r="EQ346" s="65"/>
      <c r="ER346" s="65"/>
      <c r="ES346" s="65"/>
      <c r="ET346" s="65"/>
      <c r="EU346" s="65"/>
      <c r="EV346" s="65"/>
      <c r="EW346" s="65"/>
      <c r="EX346" s="65"/>
      <c r="EY346" s="65"/>
      <c r="EZ346" s="65"/>
      <c r="FA346" s="65"/>
      <c r="FB346" s="65"/>
      <c r="FC346" s="65"/>
      <c r="FD346" s="65"/>
      <c r="FE346" s="65"/>
      <c r="FF346" s="65"/>
      <c r="FG346" s="65"/>
      <c r="FH346" s="65"/>
      <c r="FI346" s="65"/>
      <c r="FJ346" s="65"/>
      <c r="FK346" s="65"/>
      <c r="FL346" s="65"/>
      <c r="FM346" s="65"/>
      <c r="FN346" s="65"/>
      <c r="FO346" s="65"/>
      <c r="FP346" s="65"/>
      <c r="FQ346" s="65"/>
      <c r="FR346" s="65"/>
      <c r="FS346" s="65"/>
      <c r="FT346" s="65"/>
      <c r="FU346" s="65"/>
      <c r="FV346" s="65"/>
      <c r="FW346" s="65"/>
      <c r="FX346" s="65"/>
      <c r="FY346" s="65"/>
      <c r="FZ346" s="65"/>
      <c r="GA346" s="65"/>
      <c r="GB346" s="65"/>
      <c r="GC346" s="65"/>
      <c r="GD346" s="65"/>
      <c r="GE346" s="65"/>
      <c r="GF346" s="65"/>
      <c r="GG346" s="65"/>
      <c r="GH346" s="65"/>
      <c r="GI346" s="65"/>
      <c r="GJ346" s="65"/>
      <c r="GK346" s="65"/>
      <c r="GL346" s="65"/>
      <c r="GM346" s="65"/>
      <c r="GN346" s="65"/>
      <c r="GO346" s="65"/>
      <c r="GP346" s="65"/>
      <c r="GQ346" s="65"/>
      <c r="GR346" s="65"/>
      <c r="GS346" s="65"/>
      <c r="GT346" s="65"/>
      <c r="GU346" s="65"/>
      <c r="GV346" s="65"/>
      <c r="GW346" s="65"/>
      <c r="GX346" s="65"/>
      <c r="GY346" s="65"/>
      <c r="GZ346" s="65"/>
      <c r="HA346" s="65"/>
      <c r="HB346" s="65"/>
      <c r="HC346" s="65"/>
      <c r="HD346" s="65"/>
      <c r="HE346" s="65"/>
      <c r="HF346" s="65"/>
      <c r="HG346" s="65"/>
      <c r="HH346" s="65"/>
      <c r="HI346" s="65"/>
      <c r="HJ346" s="65"/>
      <c r="HK346" s="65"/>
      <c r="HL346" s="65"/>
      <c r="HM346" s="65"/>
      <c r="HN346" s="65"/>
      <c r="HO346" s="65"/>
      <c r="HP346" s="65"/>
      <c r="HQ346" s="65"/>
      <c r="HR346" s="65"/>
      <c r="HS346" s="65"/>
      <c r="HT346" s="65"/>
      <c r="HU346" s="65"/>
      <c r="HV346" s="65"/>
      <c r="HW346" s="65"/>
      <c r="HX346" s="65"/>
      <c r="HY346" s="65"/>
      <c r="HZ346" s="65"/>
      <c r="IA346" s="65"/>
      <c r="IB346" s="65"/>
      <c r="IC346" s="65"/>
    </row>
    <row r="347" spans="2:237" s="62" customFormat="1" ht="12">
      <c r="B347" s="63"/>
      <c r="C347" s="64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  <c r="EQ347" s="65"/>
      <c r="ER347" s="65"/>
      <c r="ES347" s="65"/>
      <c r="ET347" s="65"/>
      <c r="EU347" s="65"/>
      <c r="EV347" s="65"/>
      <c r="EW347" s="65"/>
      <c r="EX347" s="65"/>
      <c r="EY347" s="65"/>
      <c r="EZ347" s="65"/>
      <c r="FA347" s="65"/>
      <c r="FB347" s="65"/>
      <c r="FC347" s="65"/>
      <c r="FD347" s="65"/>
      <c r="FE347" s="65"/>
      <c r="FF347" s="65"/>
      <c r="FG347" s="65"/>
      <c r="FH347" s="65"/>
      <c r="FI347" s="65"/>
      <c r="FJ347" s="65"/>
      <c r="FK347" s="65"/>
      <c r="FL347" s="65"/>
      <c r="FM347" s="65"/>
      <c r="FN347" s="65"/>
      <c r="FO347" s="65"/>
      <c r="FP347" s="65"/>
      <c r="FQ347" s="65"/>
      <c r="FR347" s="65"/>
      <c r="FS347" s="65"/>
      <c r="FT347" s="65"/>
      <c r="FU347" s="65"/>
      <c r="FV347" s="65"/>
      <c r="FW347" s="65"/>
      <c r="FX347" s="65"/>
      <c r="FY347" s="65"/>
      <c r="FZ347" s="65"/>
      <c r="GA347" s="65"/>
      <c r="GB347" s="65"/>
      <c r="GC347" s="65"/>
      <c r="GD347" s="65"/>
      <c r="GE347" s="65"/>
      <c r="GF347" s="65"/>
      <c r="GG347" s="65"/>
      <c r="GH347" s="65"/>
      <c r="GI347" s="65"/>
      <c r="GJ347" s="65"/>
      <c r="GK347" s="65"/>
      <c r="GL347" s="65"/>
      <c r="GM347" s="65"/>
      <c r="GN347" s="65"/>
      <c r="GO347" s="65"/>
      <c r="GP347" s="65"/>
      <c r="GQ347" s="65"/>
      <c r="GR347" s="65"/>
      <c r="GS347" s="65"/>
      <c r="GT347" s="65"/>
      <c r="GU347" s="65"/>
      <c r="GV347" s="65"/>
      <c r="GW347" s="65"/>
      <c r="GX347" s="65"/>
      <c r="GY347" s="65"/>
      <c r="GZ347" s="65"/>
      <c r="HA347" s="65"/>
      <c r="HB347" s="65"/>
      <c r="HC347" s="65"/>
      <c r="HD347" s="65"/>
      <c r="HE347" s="65"/>
      <c r="HF347" s="65"/>
      <c r="HG347" s="65"/>
      <c r="HH347" s="65"/>
      <c r="HI347" s="65"/>
      <c r="HJ347" s="65"/>
      <c r="HK347" s="65"/>
      <c r="HL347" s="65"/>
      <c r="HM347" s="65"/>
      <c r="HN347" s="65"/>
      <c r="HO347" s="65"/>
      <c r="HP347" s="65"/>
      <c r="HQ347" s="65"/>
      <c r="HR347" s="65"/>
      <c r="HS347" s="65"/>
      <c r="HT347" s="65"/>
      <c r="HU347" s="65"/>
      <c r="HV347" s="65"/>
      <c r="HW347" s="65"/>
      <c r="HX347" s="65"/>
      <c r="HY347" s="65"/>
      <c r="HZ347" s="65"/>
      <c r="IA347" s="65"/>
      <c r="IB347" s="65"/>
      <c r="IC347" s="65"/>
    </row>
    <row r="348" spans="2:237" s="62" customFormat="1" ht="12">
      <c r="B348" s="63"/>
      <c r="C348" s="64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  <c r="EQ348" s="65"/>
      <c r="ER348" s="65"/>
      <c r="ES348" s="65"/>
      <c r="ET348" s="65"/>
      <c r="EU348" s="65"/>
      <c r="EV348" s="65"/>
      <c r="EW348" s="65"/>
      <c r="EX348" s="65"/>
      <c r="EY348" s="65"/>
      <c r="EZ348" s="65"/>
      <c r="FA348" s="65"/>
      <c r="FB348" s="65"/>
      <c r="FC348" s="65"/>
      <c r="FD348" s="65"/>
      <c r="FE348" s="65"/>
      <c r="FF348" s="65"/>
      <c r="FG348" s="65"/>
      <c r="FH348" s="65"/>
      <c r="FI348" s="65"/>
      <c r="FJ348" s="65"/>
      <c r="FK348" s="65"/>
      <c r="FL348" s="65"/>
      <c r="FM348" s="65"/>
      <c r="FN348" s="65"/>
      <c r="FO348" s="65"/>
      <c r="FP348" s="65"/>
      <c r="FQ348" s="65"/>
      <c r="FR348" s="65"/>
      <c r="FS348" s="65"/>
      <c r="FT348" s="65"/>
      <c r="FU348" s="65"/>
      <c r="FV348" s="65"/>
      <c r="FW348" s="65"/>
      <c r="FX348" s="65"/>
      <c r="FY348" s="65"/>
      <c r="FZ348" s="65"/>
      <c r="GA348" s="65"/>
      <c r="GB348" s="65"/>
      <c r="GC348" s="65"/>
      <c r="GD348" s="65"/>
      <c r="GE348" s="65"/>
      <c r="GF348" s="65"/>
      <c r="GG348" s="65"/>
      <c r="GH348" s="65"/>
      <c r="GI348" s="65"/>
      <c r="GJ348" s="65"/>
      <c r="GK348" s="65"/>
      <c r="GL348" s="65"/>
      <c r="GM348" s="65"/>
      <c r="GN348" s="65"/>
      <c r="GO348" s="65"/>
      <c r="GP348" s="65"/>
      <c r="GQ348" s="65"/>
      <c r="GR348" s="65"/>
      <c r="GS348" s="65"/>
      <c r="GT348" s="65"/>
      <c r="GU348" s="65"/>
      <c r="GV348" s="65"/>
      <c r="GW348" s="65"/>
      <c r="GX348" s="65"/>
      <c r="GY348" s="65"/>
      <c r="GZ348" s="65"/>
      <c r="HA348" s="65"/>
      <c r="HB348" s="65"/>
      <c r="HC348" s="65"/>
      <c r="HD348" s="65"/>
      <c r="HE348" s="65"/>
      <c r="HF348" s="65"/>
      <c r="HG348" s="65"/>
      <c r="HH348" s="65"/>
      <c r="HI348" s="65"/>
      <c r="HJ348" s="65"/>
      <c r="HK348" s="65"/>
      <c r="HL348" s="65"/>
      <c r="HM348" s="65"/>
      <c r="HN348" s="65"/>
      <c r="HO348" s="65"/>
      <c r="HP348" s="65"/>
      <c r="HQ348" s="65"/>
      <c r="HR348" s="65"/>
      <c r="HS348" s="65"/>
      <c r="HT348" s="65"/>
      <c r="HU348" s="65"/>
      <c r="HV348" s="65"/>
      <c r="HW348" s="65"/>
      <c r="HX348" s="65"/>
      <c r="HY348" s="65"/>
      <c r="HZ348" s="65"/>
      <c r="IA348" s="65"/>
      <c r="IB348" s="65"/>
      <c r="IC348" s="65"/>
    </row>
    <row r="349" spans="2:237" s="62" customFormat="1" ht="12">
      <c r="B349" s="63"/>
      <c r="C349" s="64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  <c r="EQ349" s="65"/>
      <c r="ER349" s="65"/>
      <c r="ES349" s="65"/>
      <c r="ET349" s="65"/>
      <c r="EU349" s="65"/>
      <c r="EV349" s="65"/>
      <c r="EW349" s="65"/>
      <c r="EX349" s="65"/>
      <c r="EY349" s="65"/>
      <c r="EZ349" s="65"/>
      <c r="FA349" s="65"/>
      <c r="FB349" s="65"/>
      <c r="FC349" s="65"/>
      <c r="FD349" s="65"/>
      <c r="FE349" s="65"/>
      <c r="FF349" s="65"/>
      <c r="FG349" s="65"/>
      <c r="FH349" s="65"/>
      <c r="FI349" s="65"/>
      <c r="FJ349" s="65"/>
      <c r="FK349" s="65"/>
      <c r="FL349" s="65"/>
      <c r="FM349" s="65"/>
      <c r="FN349" s="65"/>
      <c r="FO349" s="65"/>
      <c r="FP349" s="65"/>
      <c r="FQ349" s="65"/>
      <c r="FR349" s="65"/>
      <c r="FS349" s="65"/>
      <c r="FT349" s="65"/>
      <c r="FU349" s="65"/>
      <c r="FV349" s="65"/>
      <c r="FW349" s="65"/>
      <c r="FX349" s="65"/>
      <c r="FY349" s="65"/>
      <c r="FZ349" s="65"/>
      <c r="GA349" s="65"/>
      <c r="GB349" s="65"/>
      <c r="GC349" s="65"/>
      <c r="GD349" s="65"/>
      <c r="GE349" s="65"/>
      <c r="GF349" s="65"/>
      <c r="GG349" s="65"/>
      <c r="GH349" s="65"/>
      <c r="GI349" s="65"/>
      <c r="GJ349" s="65"/>
      <c r="GK349" s="65"/>
      <c r="GL349" s="65"/>
      <c r="GM349" s="65"/>
      <c r="GN349" s="65"/>
      <c r="GO349" s="65"/>
      <c r="GP349" s="65"/>
      <c r="GQ349" s="65"/>
      <c r="GR349" s="65"/>
      <c r="GS349" s="65"/>
      <c r="GT349" s="65"/>
      <c r="GU349" s="65"/>
      <c r="GV349" s="65"/>
      <c r="GW349" s="65"/>
      <c r="GX349" s="65"/>
      <c r="GY349" s="65"/>
      <c r="GZ349" s="65"/>
      <c r="HA349" s="65"/>
      <c r="HB349" s="65"/>
      <c r="HC349" s="65"/>
      <c r="HD349" s="65"/>
      <c r="HE349" s="65"/>
      <c r="HF349" s="65"/>
      <c r="HG349" s="65"/>
      <c r="HH349" s="65"/>
      <c r="HI349" s="65"/>
      <c r="HJ349" s="65"/>
      <c r="HK349" s="65"/>
      <c r="HL349" s="65"/>
      <c r="HM349" s="65"/>
      <c r="HN349" s="65"/>
      <c r="HO349" s="65"/>
      <c r="HP349" s="65"/>
      <c r="HQ349" s="65"/>
      <c r="HR349" s="65"/>
      <c r="HS349" s="65"/>
      <c r="HT349" s="65"/>
      <c r="HU349" s="65"/>
      <c r="HV349" s="65"/>
      <c r="HW349" s="65"/>
      <c r="HX349" s="65"/>
      <c r="HY349" s="65"/>
      <c r="HZ349" s="65"/>
      <c r="IA349" s="65"/>
      <c r="IB349" s="65"/>
      <c r="IC349" s="65"/>
    </row>
    <row r="350" spans="2:237" s="62" customFormat="1" ht="12">
      <c r="B350" s="63"/>
      <c r="C350" s="64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  <c r="EQ350" s="65"/>
      <c r="ER350" s="65"/>
      <c r="ES350" s="65"/>
      <c r="ET350" s="65"/>
      <c r="EU350" s="65"/>
      <c r="EV350" s="65"/>
      <c r="EW350" s="65"/>
      <c r="EX350" s="65"/>
      <c r="EY350" s="65"/>
      <c r="EZ350" s="65"/>
      <c r="FA350" s="65"/>
      <c r="FB350" s="65"/>
      <c r="FC350" s="65"/>
      <c r="FD350" s="65"/>
      <c r="FE350" s="65"/>
      <c r="FF350" s="65"/>
      <c r="FG350" s="65"/>
      <c r="FH350" s="65"/>
      <c r="FI350" s="65"/>
      <c r="FJ350" s="65"/>
      <c r="FK350" s="65"/>
      <c r="FL350" s="65"/>
      <c r="FM350" s="65"/>
      <c r="FN350" s="65"/>
      <c r="FO350" s="65"/>
      <c r="FP350" s="65"/>
      <c r="FQ350" s="65"/>
      <c r="FR350" s="65"/>
      <c r="FS350" s="65"/>
      <c r="FT350" s="65"/>
      <c r="FU350" s="65"/>
      <c r="FV350" s="65"/>
      <c r="FW350" s="65"/>
      <c r="FX350" s="65"/>
      <c r="FY350" s="65"/>
      <c r="FZ350" s="65"/>
      <c r="GA350" s="65"/>
      <c r="GB350" s="65"/>
      <c r="GC350" s="65"/>
      <c r="GD350" s="65"/>
      <c r="GE350" s="65"/>
      <c r="GF350" s="65"/>
      <c r="GG350" s="65"/>
      <c r="GH350" s="65"/>
      <c r="GI350" s="65"/>
      <c r="GJ350" s="65"/>
      <c r="GK350" s="65"/>
      <c r="GL350" s="65"/>
      <c r="GM350" s="65"/>
      <c r="GN350" s="65"/>
      <c r="GO350" s="65"/>
      <c r="GP350" s="65"/>
      <c r="GQ350" s="65"/>
      <c r="GR350" s="65"/>
      <c r="GS350" s="65"/>
      <c r="GT350" s="65"/>
      <c r="GU350" s="65"/>
      <c r="GV350" s="65"/>
      <c r="GW350" s="65"/>
      <c r="GX350" s="65"/>
      <c r="GY350" s="65"/>
      <c r="GZ350" s="65"/>
      <c r="HA350" s="65"/>
      <c r="HB350" s="65"/>
      <c r="HC350" s="65"/>
      <c r="HD350" s="65"/>
      <c r="HE350" s="65"/>
      <c r="HF350" s="65"/>
      <c r="HG350" s="65"/>
      <c r="HH350" s="65"/>
      <c r="HI350" s="65"/>
      <c r="HJ350" s="65"/>
      <c r="HK350" s="65"/>
      <c r="HL350" s="65"/>
      <c r="HM350" s="65"/>
      <c r="HN350" s="65"/>
      <c r="HO350" s="65"/>
      <c r="HP350" s="65"/>
      <c r="HQ350" s="65"/>
      <c r="HR350" s="65"/>
      <c r="HS350" s="65"/>
      <c r="HT350" s="65"/>
      <c r="HU350" s="65"/>
      <c r="HV350" s="65"/>
      <c r="HW350" s="65"/>
      <c r="HX350" s="65"/>
      <c r="HY350" s="65"/>
      <c r="HZ350" s="65"/>
      <c r="IA350" s="65"/>
      <c r="IB350" s="65"/>
      <c r="IC350" s="65"/>
    </row>
    <row r="351" spans="2:237" s="62" customFormat="1" ht="12">
      <c r="B351" s="63"/>
      <c r="C351" s="64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  <c r="EQ351" s="65"/>
      <c r="ER351" s="65"/>
      <c r="ES351" s="65"/>
      <c r="ET351" s="65"/>
      <c r="EU351" s="65"/>
      <c r="EV351" s="65"/>
      <c r="EW351" s="65"/>
      <c r="EX351" s="65"/>
      <c r="EY351" s="65"/>
      <c r="EZ351" s="65"/>
      <c r="FA351" s="65"/>
      <c r="FB351" s="65"/>
      <c r="FC351" s="65"/>
      <c r="FD351" s="65"/>
      <c r="FE351" s="65"/>
      <c r="FF351" s="65"/>
      <c r="FG351" s="65"/>
      <c r="FH351" s="65"/>
      <c r="FI351" s="65"/>
      <c r="FJ351" s="65"/>
      <c r="FK351" s="65"/>
      <c r="FL351" s="65"/>
      <c r="FM351" s="65"/>
      <c r="FN351" s="65"/>
      <c r="FO351" s="65"/>
      <c r="FP351" s="65"/>
      <c r="FQ351" s="65"/>
      <c r="FR351" s="65"/>
      <c r="FS351" s="65"/>
      <c r="FT351" s="65"/>
      <c r="FU351" s="65"/>
      <c r="FV351" s="65"/>
      <c r="FW351" s="65"/>
      <c r="FX351" s="65"/>
      <c r="FY351" s="65"/>
      <c r="FZ351" s="65"/>
      <c r="GA351" s="65"/>
      <c r="GB351" s="65"/>
      <c r="GC351" s="65"/>
      <c r="GD351" s="65"/>
      <c r="GE351" s="65"/>
      <c r="GF351" s="65"/>
      <c r="GG351" s="65"/>
      <c r="GH351" s="65"/>
      <c r="GI351" s="65"/>
      <c r="GJ351" s="65"/>
      <c r="GK351" s="65"/>
      <c r="GL351" s="65"/>
      <c r="GM351" s="65"/>
      <c r="GN351" s="65"/>
      <c r="GO351" s="65"/>
      <c r="GP351" s="65"/>
      <c r="GQ351" s="65"/>
      <c r="GR351" s="65"/>
      <c r="GS351" s="65"/>
      <c r="GT351" s="65"/>
      <c r="GU351" s="65"/>
      <c r="GV351" s="65"/>
      <c r="GW351" s="65"/>
      <c r="GX351" s="65"/>
      <c r="GY351" s="65"/>
      <c r="GZ351" s="65"/>
      <c r="HA351" s="65"/>
      <c r="HB351" s="65"/>
      <c r="HC351" s="65"/>
      <c r="HD351" s="65"/>
      <c r="HE351" s="65"/>
      <c r="HF351" s="65"/>
      <c r="HG351" s="65"/>
      <c r="HH351" s="65"/>
      <c r="HI351" s="65"/>
      <c r="HJ351" s="65"/>
      <c r="HK351" s="65"/>
      <c r="HL351" s="65"/>
      <c r="HM351" s="65"/>
      <c r="HN351" s="65"/>
      <c r="HO351" s="65"/>
      <c r="HP351" s="65"/>
      <c r="HQ351" s="65"/>
      <c r="HR351" s="65"/>
      <c r="HS351" s="65"/>
      <c r="HT351" s="65"/>
      <c r="HU351" s="65"/>
      <c r="HV351" s="65"/>
      <c r="HW351" s="65"/>
      <c r="HX351" s="65"/>
      <c r="HY351" s="65"/>
      <c r="HZ351" s="65"/>
      <c r="IA351" s="65"/>
      <c r="IB351" s="65"/>
      <c r="IC351" s="65"/>
    </row>
    <row r="352" spans="2:237" s="62" customFormat="1" ht="12">
      <c r="B352" s="63"/>
      <c r="C352" s="64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  <c r="EQ352" s="65"/>
      <c r="ER352" s="65"/>
      <c r="ES352" s="65"/>
      <c r="ET352" s="65"/>
      <c r="EU352" s="65"/>
      <c r="EV352" s="65"/>
      <c r="EW352" s="65"/>
      <c r="EX352" s="65"/>
      <c r="EY352" s="65"/>
      <c r="EZ352" s="65"/>
      <c r="FA352" s="65"/>
      <c r="FB352" s="65"/>
      <c r="FC352" s="65"/>
      <c r="FD352" s="65"/>
      <c r="FE352" s="65"/>
      <c r="FF352" s="65"/>
      <c r="FG352" s="65"/>
      <c r="FH352" s="65"/>
      <c r="FI352" s="65"/>
      <c r="FJ352" s="65"/>
      <c r="FK352" s="65"/>
      <c r="FL352" s="65"/>
      <c r="FM352" s="65"/>
      <c r="FN352" s="65"/>
      <c r="FO352" s="65"/>
      <c r="FP352" s="65"/>
      <c r="FQ352" s="65"/>
      <c r="FR352" s="65"/>
      <c r="FS352" s="65"/>
      <c r="FT352" s="65"/>
      <c r="FU352" s="65"/>
      <c r="FV352" s="65"/>
      <c r="FW352" s="65"/>
      <c r="FX352" s="65"/>
      <c r="FY352" s="65"/>
      <c r="FZ352" s="65"/>
      <c r="GA352" s="65"/>
      <c r="GB352" s="65"/>
      <c r="GC352" s="65"/>
      <c r="GD352" s="65"/>
      <c r="GE352" s="65"/>
      <c r="GF352" s="65"/>
      <c r="GG352" s="65"/>
      <c r="GH352" s="65"/>
      <c r="GI352" s="65"/>
      <c r="GJ352" s="65"/>
      <c r="GK352" s="65"/>
      <c r="GL352" s="65"/>
      <c r="GM352" s="65"/>
      <c r="GN352" s="65"/>
      <c r="GO352" s="65"/>
      <c r="GP352" s="65"/>
      <c r="GQ352" s="65"/>
      <c r="GR352" s="65"/>
      <c r="GS352" s="65"/>
      <c r="GT352" s="65"/>
      <c r="GU352" s="65"/>
      <c r="GV352" s="65"/>
      <c r="GW352" s="65"/>
      <c r="GX352" s="65"/>
      <c r="GY352" s="65"/>
      <c r="GZ352" s="65"/>
      <c r="HA352" s="65"/>
      <c r="HB352" s="65"/>
      <c r="HC352" s="65"/>
      <c r="HD352" s="65"/>
      <c r="HE352" s="65"/>
      <c r="HF352" s="65"/>
      <c r="HG352" s="65"/>
      <c r="HH352" s="65"/>
      <c r="HI352" s="65"/>
      <c r="HJ352" s="65"/>
      <c r="HK352" s="65"/>
      <c r="HL352" s="65"/>
      <c r="HM352" s="65"/>
      <c r="HN352" s="65"/>
      <c r="HO352" s="65"/>
      <c r="HP352" s="65"/>
      <c r="HQ352" s="65"/>
      <c r="HR352" s="65"/>
      <c r="HS352" s="65"/>
      <c r="HT352" s="65"/>
      <c r="HU352" s="65"/>
      <c r="HV352" s="65"/>
      <c r="HW352" s="65"/>
      <c r="HX352" s="65"/>
      <c r="HY352" s="65"/>
      <c r="HZ352" s="65"/>
      <c r="IA352" s="65"/>
      <c r="IB352" s="65"/>
      <c r="IC352" s="65"/>
    </row>
    <row r="353" spans="2:237" s="62" customFormat="1" ht="12">
      <c r="B353" s="63"/>
      <c r="C353" s="64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  <c r="EQ353" s="65"/>
      <c r="ER353" s="65"/>
      <c r="ES353" s="65"/>
      <c r="ET353" s="65"/>
      <c r="EU353" s="65"/>
      <c r="EV353" s="65"/>
      <c r="EW353" s="65"/>
      <c r="EX353" s="65"/>
      <c r="EY353" s="65"/>
      <c r="EZ353" s="65"/>
      <c r="FA353" s="65"/>
      <c r="FB353" s="65"/>
      <c r="FC353" s="65"/>
      <c r="FD353" s="65"/>
      <c r="FE353" s="65"/>
      <c r="FF353" s="65"/>
      <c r="FG353" s="65"/>
      <c r="FH353" s="65"/>
      <c r="FI353" s="65"/>
      <c r="FJ353" s="65"/>
      <c r="FK353" s="65"/>
      <c r="FL353" s="65"/>
      <c r="FM353" s="65"/>
      <c r="FN353" s="65"/>
      <c r="FO353" s="65"/>
      <c r="FP353" s="65"/>
      <c r="FQ353" s="65"/>
      <c r="FR353" s="65"/>
      <c r="FS353" s="65"/>
      <c r="FT353" s="65"/>
      <c r="FU353" s="65"/>
      <c r="FV353" s="65"/>
      <c r="FW353" s="65"/>
      <c r="FX353" s="65"/>
      <c r="FY353" s="65"/>
      <c r="FZ353" s="65"/>
      <c r="GA353" s="65"/>
      <c r="GB353" s="65"/>
      <c r="GC353" s="65"/>
      <c r="GD353" s="65"/>
      <c r="GE353" s="65"/>
      <c r="GF353" s="65"/>
      <c r="GG353" s="65"/>
      <c r="GH353" s="65"/>
      <c r="GI353" s="65"/>
      <c r="GJ353" s="65"/>
      <c r="GK353" s="65"/>
      <c r="GL353" s="65"/>
      <c r="GM353" s="65"/>
      <c r="GN353" s="65"/>
      <c r="GO353" s="65"/>
      <c r="GP353" s="65"/>
      <c r="GQ353" s="65"/>
      <c r="GR353" s="65"/>
      <c r="GS353" s="65"/>
      <c r="GT353" s="65"/>
      <c r="GU353" s="65"/>
      <c r="GV353" s="65"/>
      <c r="GW353" s="65"/>
      <c r="GX353" s="65"/>
      <c r="GY353" s="65"/>
      <c r="GZ353" s="65"/>
      <c r="HA353" s="65"/>
      <c r="HB353" s="65"/>
      <c r="HC353" s="65"/>
      <c r="HD353" s="65"/>
      <c r="HE353" s="65"/>
      <c r="HF353" s="65"/>
      <c r="HG353" s="65"/>
      <c r="HH353" s="65"/>
      <c r="HI353" s="65"/>
      <c r="HJ353" s="65"/>
      <c r="HK353" s="65"/>
      <c r="HL353" s="65"/>
      <c r="HM353" s="65"/>
      <c r="HN353" s="65"/>
      <c r="HO353" s="65"/>
      <c r="HP353" s="65"/>
      <c r="HQ353" s="65"/>
      <c r="HR353" s="65"/>
      <c r="HS353" s="65"/>
      <c r="HT353" s="65"/>
      <c r="HU353" s="65"/>
      <c r="HV353" s="65"/>
      <c r="HW353" s="65"/>
      <c r="HX353" s="65"/>
      <c r="HY353" s="65"/>
      <c r="HZ353" s="65"/>
      <c r="IA353" s="65"/>
      <c r="IB353" s="65"/>
      <c r="IC353" s="65"/>
    </row>
    <row r="354" spans="2:237" s="62" customFormat="1" ht="12">
      <c r="B354" s="63"/>
      <c r="C354" s="64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  <c r="EQ354" s="65"/>
      <c r="ER354" s="65"/>
      <c r="ES354" s="65"/>
      <c r="ET354" s="65"/>
      <c r="EU354" s="65"/>
      <c r="EV354" s="65"/>
      <c r="EW354" s="65"/>
      <c r="EX354" s="65"/>
      <c r="EY354" s="65"/>
      <c r="EZ354" s="65"/>
      <c r="FA354" s="65"/>
      <c r="FB354" s="65"/>
      <c r="FC354" s="65"/>
      <c r="FD354" s="65"/>
      <c r="FE354" s="65"/>
      <c r="FF354" s="65"/>
      <c r="FG354" s="65"/>
      <c r="FH354" s="65"/>
      <c r="FI354" s="65"/>
      <c r="FJ354" s="65"/>
      <c r="FK354" s="65"/>
      <c r="FL354" s="65"/>
      <c r="FM354" s="65"/>
      <c r="FN354" s="65"/>
      <c r="FO354" s="65"/>
      <c r="FP354" s="65"/>
      <c r="FQ354" s="65"/>
      <c r="FR354" s="65"/>
      <c r="FS354" s="65"/>
      <c r="FT354" s="65"/>
      <c r="FU354" s="65"/>
      <c r="FV354" s="65"/>
      <c r="FW354" s="65"/>
      <c r="FX354" s="65"/>
      <c r="FY354" s="65"/>
      <c r="FZ354" s="65"/>
      <c r="GA354" s="65"/>
      <c r="GB354" s="65"/>
      <c r="GC354" s="65"/>
      <c r="GD354" s="65"/>
      <c r="GE354" s="65"/>
      <c r="GF354" s="65"/>
      <c r="GG354" s="65"/>
      <c r="GH354" s="65"/>
      <c r="GI354" s="65"/>
      <c r="GJ354" s="65"/>
      <c r="GK354" s="65"/>
      <c r="GL354" s="65"/>
      <c r="GM354" s="65"/>
      <c r="GN354" s="65"/>
      <c r="GO354" s="65"/>
      <c r="GP354" s="65"/>
      <c r="GQ354" s="65"/>
      <c r="GR354" s="65"/>
      <c r="GS354" s="65"/>
      <c r="GT354" s="65"/>
      <c r="GU354" s="65"/>
      <c r="GV354" s="65"/>
      <c r="GW354" s="65"/>
      <c r="GX354" s="65"/>
      <c r="GY354" s="65"/>
      <c r="GZ354" s="65"/>
      <c r="HA354" s="65"/>
      <c r="HB354" s="65"/>
      <c r="HC354" s="65"/>
      <c r="HD354" s="65"/>
      <c r="HE354" s="65"/>
      <c r="HF354" s="65"/>
      <c r="HG354" s="65"/>
      <c r="HH354" s="65"/>
      <c r="HI354" s="65"/>
      <c r="HJ354" s="65"/>
      <c r="HK354" s="65"/>
      <c r="HL354" s="65"/>
      <c r="HM354" s="65"/>
      <c r="HN354" s="65"/>
      <c r="HO354" s="65"/>
      <c r="HP354" s="65"/>
      <c r="HQ354" s="65"/>
      <c r="HR354" s="65"/>
      <c r="HS354" s="65"/>
      <c r="HT354" s="65"/>
      <c r="HU354" s="65"/>
      <c r="HV354" s="65"/>
      <c r="HW354" s="65"/>
      <c r="HX354" s="65"/>
      <c r="HY354" s="65"/>
      <c r="HZ354" s="65"/>
      <c r="IA354" s="65"/>
      <c r="IB354" s="65"/>
      <c r="IC354" s="65"/>
    </row>
    <row r="355" spans="2:237" s="62" customFormat="1" ht="12">
      <c r="B355" s="63"/>
      <c r="C355" s="64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  <c r="EQ355" s="65"/>
      <c r="ER355" s="65"/>
      <c r="ES355" s="65"/>
      <c r="ET355" s="65"/>
      <c r="EU355" s="65"/>
      <c r="EV355" s="65"/>
      <c r="EW355" s="65"/>
      <c r="EX355" s="65"/>
      <c r="EY355" s="65"/>
      <c r="EZ355" s="65"/>
      <c r="FA355" s="65"/>
      <c r="FB355" s="65"/>
      <c r="FC355" s="65"/>
      <c r="FD355" s="65"/>
      <c r="FE355" s="65"/>
      <c r="FF355" s="65"/>
      <c r="FG355" s="65"/>
      <c r="FH355" s="65"/>
      <c r="FI355" s="65"/>
      <c r="FJ355" s="65"/>
      <c r="FK355" s="65"/>
      <c r="FL355" s="65"/>
      <c r="FM355" s="65"/>
      <c r="FN355" s="65"/>
      <c r="FO355" s="65"/>
      <c r="FP355" s="65"/>
      <c r="FQ355" s="65"/>
      <c r="FR355" s="65"/>
      <c r="FS355" s="65"/>
      <c r="FT355" s="65"/>
      <c r="FU355" s="65"/>
      <c r="FV355" s="65"/>
      <c r="FW355" s="65"/>
      <c r="FX355" s="65"/>
      <c r="FY355" s="65"/>
      <c r="FZ355" s="65"/>
      <c r="GA355" s="65"/>
      <c r="GB355" s="65"/>
      <c r="GC355" s="65"/>
      <c r="GD355" s="65"/>
      <c r="GE355" s="65"/>
      <c r="GF355" s="65"/>
      <c r="GG355" s="65"/>
      <c r="GH355" s="65"/>
      <c r="GI355" s="65"/>
      <c r="GJ355" s="65"/>
      <c r="GK355" s="65"/>
      <c r="GL355" s="65"/>
      <c r="GM355" s="65"/>
      <c r="GN355" s="65"/>
      <c r="GO355" s="65"/>
      <c r="GP355" s="65"/>
      <c r="GQ355" s="65"/>
      <c r="GR355" s="65"/>
      <c r="GS355" s="65"/>
      <c r="GT355" s="65"/>
      <c r="GU355" s="65"/>
      <c r="GV355" s="65"/>
      <c r="GW355" s="65"/>
      <c r="GX355" s="65"/>
      <c r="GY355" s="65"/>
      <c r="GZ355" s="65"/>
      <c r="HA355" s="65"/>
      <c r="HB355" s="65"/>
      <c r="HC355" s="65"/>
      <c r="HD355" s="65"/>
      <c r="HE355" s="65"/>
      <c r="HF355" s="65"/>
      <c r="HG355" s="65"/>
      <c r="HH355" s="65"/>
      <c r="HI355" s="65"/>
      <c r="HJ355" s="65"/>
      <c r="HK355" s="65"/>
      <c r="HL355" s="65"/>
      <c r="HM355" s="65"/>
      <c r="HN355" s="65"/>
      <c r="HO355" s="65"/>
      <c r="HP355" s="65"/>
      <c r="HQ355" s="65"/>
      <c r="HR355" s="65"/>
      <c r="HS355" s="65"/>
      <c r="HT355" s="65"/>
      <c r="HU355" s="65"/>
      <c r="HV355" s="65"/>
      <c r="HW355" s="65"/>
      <c r="HX355" s="65"/>
      <c r="HY355" s="65"/>
      <c r="HZ355" s="65"/>
      <c r="IA355" s="65"/>
      <c r="IB355" s="65"/>
      <c r="IC355" s="65"/>
    </row>
    <row r="356" spans="2:237" s="62" customFormat="1" ht="12">
      <c r="B356" s="63"/>
      <c r="C356" s="64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  <c r="EQ356" s="65"/>
      <c r="ER356" s="65"/>
      <c r="ES356" s="65"/>
      <c r="ET356" s="65"/>
      <c r="EU356" s="65"/>
      <c r="EV356" s="65"/>
      <c r="EW356" s="65"/>
      <c r="EX356" s="65"/>
      <c r="EY356" s="65"/>
      <c r="EZ356" s="65"/>
      <c r="FA356" s="65"/>
      <c r="FB356" s="65"/>
      <c r="FC356" s="65"/>
      <c r="FD356" s="65"/>
      <c r="FE356" s="65"/>
      <c r="FF356" s="65"/>
      <c r="FG356" s="65"/>
      <c r="FH356" s="65"/>
      <c r="FI356" s="65"/>
      <c r="FJ356" s="65"/>
      <c r="FK356" s="65"/>
      <c r="FL356" s="65"/>
      <c r="FM356" s="65"/>
      <c r="FN356" s="65"/>
      <c r="FO356" s="65"/>
      <c r="FP356" s="65"/>
      <c r="FQ356" s="65"/>
      <c r="FR356" s="65"/>
      <c r="FS356" s="65"/>
      <c r="FT356" s="65"/>
      <c r="FU356" s="65"/>
      <c r="FV356" s="65"/>
      <c r="FW356" s="65"/>
      <c r="FX356" s="65"/>
      <c r="FY356" s="65"/>
      <c r="FZ356" s="65"/>
      <c r="GA356" s="65"/>
      <c r="GB356" s="65"/>
      <c r="GC356" s="65"/>
      <c r="GD356" s="65"/>
      <c r="GE356" s="65"/>
      <c r="GF356" s="65"/>
      <c r="GG356" s="65"/>
      <c r="GH356" s="65"/>
      <c r="GI356" s="65"/>
      <c r="GJ356" s="65"/>
      <c r="GK356" s="65"/>
      <c r="GL356" s="65"/>
      <c r="GM356" s="65"/>
      <c r="GN356" s="65"/>
      <c r="GO356" s="65"/>
      <c r="GP356" s="65"/>
      <c r="GQ356" s="65"/>
      <c r="GR356" s="65"/>
      <c r="GS356" s="65"/>
      <c r="GT356" s="65"/>
      <c r="GU356" s="65"/>
      <c r="GV356" s="65"/>
      <c r="GW356" s="65"/>
      <c r="GX356" s="65"/>
      <c r="GY356" s="65"/>
      <c r="GZ356" s="65"/>
      <c r="HA356" s="65"/>
      <c r="HB356" s="65"/>
      <c r="HC356" s="65"/>
      <c r="HD356" s="65"/>
      <c r="HE356" s="65"/>
      <c r="HF356" s="65"/>
      <c r="HG356" s="65"/>
      <c r="HH356" s="65"/>
      <c r="HI356" s="65"/>
      <c r="HJ356" s="65"/>
      <c r="HK356" s="65"/>
      <c r="HL356" s="65"/>
      <c r="HM356" s="65"/>
      <c r="HN356" s="65"/>
      <c r="HO356" s="65"/>
      <c r="HP356" s="65"/>
      <c r="HQ356" s="65"/>
      <c r="HR356" s="65"/>
      <c r="HS356" s="65"/>
      <c r="HT356" s="65"/>
      <c r="HU356" s="65"/>
      <c r="HV356" s="65"/>
      <c r="HW356" s="65"/>
      <c r="HX356" s="65"/>
      <c r="HY356" s="65"/>
      <c r="HZ356" s="65"/>
      <c r="IA356" s="65"/>
      <c r="IB356" s="65"/>
      <c r="IC356" s="65"/>
    </row>
    <row r="357" spans="2:237" s="62" customFormat="1" ht="12">
      <c r="B357" s="63"/>
      <c r="C357" s="64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  <c r="EQ357" s="65"/>
      <c r="ER357" s="65"/>
      <c r="ES357" s="65"/>
      <c r="ET357" s="65"/>
      <c r="EU357" s="65"/>
      <c r="EV357" s="65"/>
      <c r="EW357" s="65"/>
      <c r="EX357" s="65"/>
      <c r="EY357" s="65"/>
      <c r="EZ357" s="65"/>
      <c r="FA357" s="65"/>
      <c r="FB357" s="65"/>
      <c r="FC357" s="65"/>
      <c r="FD357" s="65"/>
      <c r="FE357" s="65"/>
      <c r="FF357" s="65"/>
      <c r="FG357" s="65"/>
      <c r="FH357" s="65"/>
      <c r="FI357" s="65"/>
      <c r="FJ357" s="65"/>
      <c r="FK357" s="65"/>
      <c r="FL357" s="65"/>
      <c r="FM357" s="65"/>
      <c r="FN357" s="65"/>
      <c r="FO357" s="65"/>
      <c r="FP357" s="65"/>
      <c r="FQ357" s="65"/>
      <c r="FR357" s="65"/>
      <c r="FS357" s="65"/>
      <c r="FT357" s="65"/>
      <c r="FU357" s="65"/>
      <c r="FV357" s="65"/>
      <c r="FW357" s="65"/>
      <c r="FX357" s="65"/>
      <c r="FY357" s="65"/>
      <c r="FZ357" s="65"/>
      <c r="GA357" s="65"/>
      <c r="GB357" s="65"/>
      <c r="GC357" s="65"/>
      <c r="GD357" s="65"/>
      <c r="GE357" s="65"/>
      <c r="GF357" s="65"/>
      <c r="GG357" s="65"/>
      <c r="GH357" s="65"/>
      <c r="GI357" s="65"/>
      <c r="GJ357" s="65"/>
      <c r="GK357" s="65"/>
      <c r="GL357" s="65"/>
      <c r="GM357" s="65"/>
      <c r="GN357" s="65"/>
      <c r="GO357" s="65"/>
      <c r="GP357" s="65"/>
      <c r="GQ357" s="65"/>
      <c r="GR357" s="65"/>
      <c r="GS357" s="65"/>
      <c r="GT357" s="65"/>
      <c r="GU357" s="65"/>
      <c r="GV357" s="65"/>
      <c r="GW357" s="65"/>
      <c r="GX357" s="65"/>
      <c r="GY357" s="65"/>
      <c r="GZ357" s="65"/>
      <c r="HA357" s="65"/>
      <c r="HB357" s="65"/>
      <c r="HC357" s="65"/>
      <c r="HD357" s="65"/>
      <c r="HE357" s="65"/>
      <c r="HF357" s="65"/>
      <c r="HG357" s="65"/>
      <c r="HH357" s="65"/>
      <c r="HI357" s="65"/>
      <c r="HJ357" s="65"/>
      <c r="HK357" s="65"/>
      <c r="HL357" s="65"/>
      <c r="HM357" s="65"/>
      <c r="HN357" s="65"/>
      <c r="HO357" s="65"/>
      <c r="HP357" s="65"/>
      <c r="HQ357" s="65"/>
      <c r="HR357" s="65"/>
      <c r="HS357" s="65"/>
      <c r="HT357" s="65"/>
      <c r="HU357" s="65"/>
      <c r="HV357" s="65"/>
      <c r="HW357" s="65"/>
      <c r="HX357" s="65"/>
      <c r="HY357" s="65"/>
      <c r="HZ357" s="65"/>
      <c r="IA357" s="65"/>
      <c r="IB357" s="65"/>
      <c r="IC357" s="65"/>
    </row>
    <row r="358" spans="2:237" s="62" customFormat="1" ht="12">
      <c r="B358" s="63"/>
      <c r="C358" s="64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5"/>
      <c r="FM358" s="65"/>
      <c r="FN358" s="65"/>
      <c r="FO358" s="65"/>
      <c r="FP358" s="65"/>
      <c r="FQ358" s="65"/>
      <c r="FR358" s="65"/>
      <c r="FS358" s="65"/>
      <c r="FT358" s="65"/>
      <c r="FU358" s="65"/>
      <c r="FV358" s="65"/>
      <c r="FW358" s="65"/>
      <c r="FX358" s="65"/>
      <c r="FY358" s="65"/>
      <c r="FZ358" s="65"/>
      <c r="GA358" s="65"/>
      <c r="GB358" s="65"/>
      <c r="GC358" s="65"/>
      <c r="GD358" s="65"/>
      <c r="GE358" s="65"/>
      <c r="GF358" s="65"/>
      <c r="GG358" s="65"/>
      <c r="GH358" s="65"/>
      <c r="GI358" s="65"/>
      <c r="GJ358" s="65"/>
      <c r="GK358" s="65"/>
      <c r="GL358" s="65"/>
      <c r="GM358" s="65"/>
      <c r="GN358" s="65"/>
      <c r="GO358" s="65"/>
      <c r="GP358" s="65"/>
      <c r="GQ358" s="65"/>
      <c r="GR358" s="65"/>
      <c r="GS358" s="65"/>
      <c r="GT358" s="65"/>
      <c r="GU358" s="65"/>
      <c r="GV358" s="65"/>
      <c r="GW358" s="65"/>
      <c r="GX358" s="65"/>
      <c r="GY358" s="65"/>
      <c r="GZ358" s="65"/>
      <c r="HA358" s="65"/>
      <c r="HB358" s="65"/>
      <c r="HC358" s="65"/>
      <c r="HD358" s="65"/>
      <c r="HE358" s="65"/>
      <c r="HF358" s="65"/>
      <c r="HG358" s="65"/>
      <c r="HH358" s="65"/>
      <c r="HI358" s="65"/>
      <c r="HJ358" s="65"/>
      <c r="HK358" s="65"/>
      <c r="HL358" s="65"/>
      <c r="HM358" s="65"/>
      <c r="HN358" s="65"/>
      <c r="HO358" s="65"/>
      <c r="HP358" s="65"/>
      <c r="HQ358" s="65"/>
      <c r="HR358" s="65"/>
      <c r="HS358" s="65"/>
      <c r="HT358" s="65"/>
      <c r="HU358" s="65"/>
      <c r="HV358" s="65"/>
      <c r="HW358" s="65"/>
      <c r="HX358" s="65"/>
      <c r="HY358" s="65"/>
      <c r="HZ358" s="65"/>
      <c r="IA358" s="65"/>
      <c r="IB358" s="65"/>
      <c r="IC358" s="65"/>
    </row>
    <row r="359" spans="2:237" s="62" customFormat="1" ht="12">
      <c r="B359" s="63"/>
      <c r="C359" s="64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  <c r="EQ359" s="65"/>
      <c r="ER359" s="65"/>
      <c r="ES359" s="65"/>
      <c r="ET359" s="65"/>
      <c r="EU359" s="65"/>
      <c r="EV359" s="65"/>
      <c r="EW359" s="65"/>
      <c r="EX359" s="65"/>
      <c r="EY359" s="65"/>
      <c r="EZ359" s="65"/>
      <c r="FA359" s="65"/>
      <c r="FB359" s="65"/>
      <c r="FC359" s="65"/>
      <c r="FD359" s="65"/>
      <c r="FE359" s="65"/>
      <c r="FF359" s="65"/>
      <c r="FG359" s="65"/>
      <c r="FH359" s="65"/>
      <c r="FI359" s="65"/>
      <c r="FJ359" s="65"/>
      <c r="FK359" s="65"/>
      <c r="FL359" s="65"/>
      <c r="FM359" s="65"/>
      <c r="FN359" s="65"/>
      <c r="FO359" s="65"/>
      <c r="FP359" s="65"/>
      <c r="FQ359" s="65"/>
      <c r="FR359" s="65"/>
      <c r="FS359" s="65"/>
      <c r="FT359" s="65"/>
      <c r="FU359" s="65"/>
      <c r="FV359" s="65"/>
      <c r="FW359" s="65"/>
      <c r="FX359" s="65"/>
      <c r="FY359" s="65"/>
      <c r="FZ359" s="65"/>
      <c r="GA359" s="65"/>
      <c r="GB359" s="65"/>
      <c r="GC359" s="65"/>
      <c r="GD359" s="65"/>
      <c r="GE359" s="65"/>
      <c r="GF359" s="65"/>
      <c r="GG359" s="65"/>
      <c r="GH359" s="65"/>
      <c r="GI359" s="65"/>
      <c r="GJ359" s="65"/>
      <c r="GK359" s="65"/>
      <c r="GL359" s="65"/>
      <c r="GM359" s="65"/>
      <c r="GN359" s="65"/>
      <c r="GO359" s="65"/>
      <c r="GP359" s="65"/>
      <c r="GQ359" s="65"/>
      <c r="GR359" s="65"/>
      <c r="GS359" s="65"/>
      <c r="GT359" s="65"/>
      <c r="GU359" s="65"/>
      <c r="GV359" s="65"/>
      <c r="GW359" s="65"/>
      <c r="GX359" s="65"/>
      <c r="GY359" s="65"/>
      <c r="GZ359" s="65"/>
      <c r="HA359" s="65"/>
      <c r="HB359" s="65"/>
      <c r="HC359" s="65"/>
      <c r="HD359" s="65"/>
      <c r="HE359" s="65"/>
      <c r="HF359" s="65"/>
      <c r="HG359" s="65"/>
      <c r="HH359" s="65"/>
      <c r="HI359" s="65"/>
      <c r="HJ359" s="65"/>
      <c r="HK359" s="65"/>
      <c r="HL359" s="65"/>
      <c r="HM359" s="65"/>
      <c r="HN359" s="65"/>
      <c r="HO359" s="65"/>
      <c r="HP359" s="65"/>
      <c r="HQ359" s="65"/>
      <c r="HR359" s="65"/>
      <c r="HS359" s="65"/>
      <c r="HT359" s="65"/>
      <c r="HU359" s="65"/>
      <c r="HV359" s="65"/>
      <c r="HW359" s="65"/>
      <c r="HX359" s="65"/>
      <c r="HY359" s="65"/>
      <c r="HZ359" s="65"/>
      <c r="IA359" s="65"/>
      <c r="IB359" s="65"/>
      <c r="IC359" s="65"/>
    </row>
    <row r="360" spans="2:237" s="62" customFormat="1" ht="12">
      <c r="B360" s="63"/>
      <c r="C360" s="64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  <c r="EQ360" s="65"/>
      <c r="ER360" s="65"/>
      <c r="ES360" s="65"/>
      <c r="ET360" s="65"/>
      <c r="EU360" s="65"/>
      <c r="EV360" s="65"/>
      <c r="EW360" s="65"/>
      <c r="EX360" s="65"/>
      <c r="EY360" s="65"/>
      <c r="EZ360" s="65"/>
      <c r="FA360" s="65"/>
      <c r="FB360" s="65"/>
      <c r="FC360" s="65"/>
      <c r="FD360" s="65"/>
      <c r="FE360" s="65"/>
      <c r="FF360" s="65"/>
      <c r="FG360" s="65"/>
      <c r="FH360" s="65"/>
      <c r="FI360" s="65"/>
      <c r="FJ360" s="65"/>
      <c r="FK360" s="65"/>
      <c r="FL360" s="65"/>
      <c r="FM360" s="65"/>
      <c r="FN360" s="65"/>
      <c r="FO360" s="65"/>
      <c r="FP360" s="65"/>
      <c r="FQ360" s="65"/>
      <c r="FR360" s="65"/>
      <c r="FS360" s="65"/>
      <c r="FT360" s="65"/>
      <c r="FU360" s="65"/>
      <c r="FV360" s="65"/>
      <c r="FW360" s="65"/>
      <c r="FX360" s="65"/>
      <c r="FY360" s="65"/>
      <c r="FZ360" s="65"/>
      <c r="GA360" s="65"/>
      <c r="GB360" s="65"/>
      <c r="GC360" s="65"/>
      <c r="GD360" s="65"/>
      <c r="GE360" s="65"/>
      <c r="GF360" s="65"/>
      <c r="GG360" s="65"/>
      <c r="GH360" s="65"/>
      <c r="GI360" s="65"/>
      <c r="GJ360" s="65"/>
      <c r="GK360" s="65"/>
      <c r="GL360" s="65"/>
      <c r="GM360" s="65"/>
      <c r="GN360" s="65"/>
      <c r="GO360" s="65"/>
      <c r="GP360" s="65"/>
      <c r="GQ360" s="65"/>
      <c r="GR360" s="65"/>
      <c r="GS360" s="65"/>
      <c r="GT360" s="65"/>
      <c r="GU360" s="65"/>
      <c r="GV360" s="65"/>
      <c r="GW360" s="65"/>
      <c r="GX360" s="65"/>
      <c r="GY360" s="65"/>
      <c r="GZ360" s="65"/>
      <c r="HA360" s="65"/>
      <c r="HB360" s="65"/>
      <c r="HC360" s="65"/>
      <c r="HD360" s="65"/>
      <c r="HE360" s="65"/>
      <c r="HF360" s="65"/>
      <c r="HG360" s="65"/>
      <c r="HH360" s="65"/>
      <c r="HI360" s="65"/>
      <c r="HJ360" s="65"/>
      <c r="HK360" s="65"/>
      <c r="HL360" s="65"/>
      <c r="HM360" s="65"/>
      <c r="HN360" s="65"/>
      <c r="HO360" s="65"/>
      <c r="HP360" s="65"/>
      <c r="HQ360" s="65"/>
      <c r="HR360" s="65"/>
      <c r="HS360" s="65"/>
      <c r="HT360" s="65"/>
      <c r="HU360" s="65"/>
      <c r="HV360" s="65"/>
      <c r="HW360" s="65"/>
      <c r="HX360" s="65"/>
      <c r="HY360" s="65"/>
      <c r="HZ360" s="65"/>
      <c r="IA360" s="65"/>
      <c r="IB360" s="65"/>
      <c r="IC360" s="65"/>
    </row>
    <row r="361" spans="2:237" s="62" customFormat="1" ht="12">
      <c r="B361" s="63"/>
      <c r="C361" s="64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  <c r="EQ361" s="65"/>
      <c r="ER361" s="65"/>
      <c r="ES361" s="65"/>
      <c r="ET361" s="65"/>
      <c r="EU361" s="65"/>
      <c r="EV361" s="65"/>
      <c r="EW361" s="65"/>
      <c r="EX361" s="65"/>
      <c r="EY361" s="65"/>
      <c r="EZ361" s="65"/>
      <c r="FA361" s="65"/>
      <c r="FB361" s="65"/>
      <c r="FC361" s="65"/>
      <c r="FD361" s="65"/>
      <c r="FE361" s="65"/>
      <c r="FF361" s="65"/>
      <c r="FG361" s="65"/>
      <c r="FH361" s="65"/>
      <c r="FI361" s="65"/>
      <c r="FJ361" s="65"/>
      <c r="FK361" s="65"/>
      <c r="FL361" s="65"/>
      <c r="FM361" s="65"/>
      <c r="FN361" s="65"/>
      <c r="FO361" s="65"/>
      <c r="FP361" s="65"/>
      <c r="FQ361" s="65"/>
      <c r="FR361" s="65"/>
      <c r="FS361" s="65"/>
      <c r="FT361" s="65"/>
      <c r="FU361" s="65"/>
      <c r="FV361" s="65"/>
      <c r="FW361" s="65"/>
      <c r="FX361" s="65"/>
      <c r="FY361" s="65"/>
      <c r="FZ361" s="65"/>
      <c r="GA361" s="65"/>
      <c r="GB361" s="65"/>
      <c r="GC361" s="65"/>
      <c r="GD361" s="65"/>
      <c r="GE361" s="65"/>
      <c r="GF361" s="65"/>
      <c r="GG361" s="65"/>
      <c r="GH361" s="65"/>
      <c r="GI361" s="65"/>
      <c r="GJ361" s="65"/>
      <c r="GK361" s="65"/>
      <c r="GL361" s="65"/>
      <c r="GM361" s="65"/>
      <c r="GN361" s="65"/>
      <c r="GO361" s="65"/>
      <c r="GP361" s="65"/>
      <c r="GQ361" s="65"/>
      <c r="GR361" s="65"/>
      <c r="GS361" s="65"/>
      <c r="GT361" s="65"/>
      <c r="GU361" s="65"/>
      <c r="GV361" s="65"/>
      <c r="GW361" s="65"/>
      <c r="GX361" s="65"/>
      <c r="GY361" s="65"/>
      <c r="GZ361" s="65"/>
      <c r="HA361" s="65"/>
      <c r="HB361" s="65"/>
      <c r="HC361" s="65"/>
      <c r="HD361" s="65"/>
      <c r="HE361" s="65"/>
      <c r="HF361" s="65"/>
      <c r="HG361" s="65"/>
      <c r="HH361" s="65"/>
      <c r="HI361" s="65"/>
      <c r="HJ361" s="65"/>
      <c r="HK361" s="65"/>
      <c r="HL361" s="65"/>
      <c r="HM361" s="65"/>
      <c r="HN361" s="65"/>
      <c r="HO361" s="65"/>
      <c r="HP361" s="65"/>
      <c r="HQ361" s="65"/>
      <c r="HR361" s="65"/>
      <c r="HS361" s="65"/>
      <c r="HT361" s="65"/>
      <c r="HU361" s="65"/>
      <c r="HV361" s="65"/>
      <c r="HW361" s="65"/>
      <c r="HX361" s="65"/>
      <c r="HY361" s="65"/>
      <c r="HZ361" s="65"/>
      <c r="IA361" s="65"/>
      <c r="IB361" s="65"/>
      <c r="IC361" s="65"/>
    </row>
    <row r="362" spans="2:237" s="62" customFormat="1" ht="12">
      <c r="B362" s="63"/>
      <c r="C362" s="64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  <c r="EQ362" s="65"/>
      <c r="ER362" s="65"/>
      <c r="ES362" s="65"/>
      <c r="ET362" s="65"/>
      <c r="EU362" s="65"/>
      <c r="EV362" s="65"/>
      <c r="EW362" s="65"/>
      <c r="EX362" s="65"/>
      <c r="EY362" s="65"/>
      <c r="EZ362" s="65"/>
      <c r="FA362" s="65"/>
      <c r="FB362" s="65"/>
      <c r="FC362" s="65"/>
      <c r="FD362" s="65"/>
      <c r="FE362" s="65"/>
      <c r="FF362" s="65"/>
      <c r="FG362" s="65"/>
      <c r="FH362" s="65"/>
      <c r="FI362" s="65"/>
      <c r="FJ362" s="65"/>
      <c r="FK362" s="65"/>
      <c r="FL362" s="65"/>
      <c r="FM362" s="65"/>
      <c r="FN362" s="65"/>
      <c r="FO362" s="65"/>
      <c r="FP362" s="65"/>
      <c r="FQ362" s="65"/>
      <c r="FR362" s="65"/>
      <c r="FS362" s="65"/>
      <c r="FT362" s="65"/>
      <c r="FU362" s="65"/>
      <c r="FV362" s="65"/>
      <c r="FW362" s="65"/>
      <c r="FX362" s="65"/>
      <c r="FY362" s="65"/>
      <c r="FZ362" s="65"/>
      <c r="GA362" s="65"/>
      <c r="GB362" s="65"/>
      <c r="GC362" s="65"/>
      <c r="GD362" s="65"/>
      <c r="GE362" s="65"/>
      <c r="GF362" s="65"/>
      <c r="GG362" s="65"/>
      <c r="GH362" s="65"/>
      <c r="GI362" s="65"/>
      <c r="GJ362" s="65"/>
      <c r="GK362" s="65"/>
      <c r="GL362" s="65"/>
      <c r="GM362" s="65"/>
      <c r="GN362" s="65"/>
      <c r="GO362" s="65"/>
      <c r="GP362" s="65"/>
      <c r="GQ362" s="65"/>
      <c r="GR362" s="65"/>
      <c r="GS362" s="65"/>
      <c r="GT362" s="65"/>
      <c r="GU362" s="65"/>
      <c r="GV362" s="65"/>
      <c r="GW362" s="65"/>
      <c r="GX362" s="65"/>
      <c r="GY362" s="65"/>
      <c r="GZ362" s="65"/>
      <c r="HA362" s="65"/>
      <c r="HB362" s="65"/>
      <c r="HC362" s="65"/>
      <c r="HD362" s="65"/>
      <c r="HE362" s="65"/>
      <c r="HF362" s="65"/>
      <c r="HG362" s="65"/>
      <c r="HH362" s="65"/>
      <c r="HI362" s="65"/>
      <c r="HJ362" s="65"/>
      <c r="HK362" s="65"/>
      <c r="HL362" s="65"/>
      <c r="HM362" s="65"/>
      <c r="HN362" s="65"/>
      <c r="HO362" s="65"/>
      <c r="HP362" s="65"/>
      <c r="HQ362" s="65"/>
      <c r="HR362" s="65"/>
      <c r="HS362" s="65"/>
      <c r="HT362" s="65"/>
      <c r="HU362" s="65"/>
      <c r="HV362" s="65"/>
      <c r="HW362" s="65"/>
      <c r="HX362" s="65"/>
      <c r="HY362" s="65"/>
      <c r="HZ362" s="65"/>
      <c r="IA362" s="65"/>
      <c r="IB362" s="65"/>
      <c r="IC362" s="65"/>
    </row>
    <row r="363" spans="2:237" s="62" customFormat="1" ht="12">
      <c r="B363" s="63"/>
      <c r="C363" s="64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5"/>
      <c r="FM363" s="65"/>
      <c r="FN363" s="65"/>
      <c r="FO363" s="65"/>
      <c r="FP363" s="65"/>
      <c r="FQ363" s="65"/>
      <c r="FR363" s="65"/>
      <c r="FS363" s="65"/>
      <c r="FT363" s="65"/>
      <c r="FU363" s="65"/>
      <c r="FV363" s="65"/>
      <c r="FW363" s="65"/>
      <c r="FX363" s="65"/>
      <c r="FY363" s="65"/>
      <c r="FZ363" s="65"/>
      <c r="GA363" s="65"/>
      <c r="GB363" s="65"/>
      <c r="GC363" s="65"/>
      <c r="GD363" s="65"/>
      <c r="GE363" s="65"/>
      <c r="GF363" s="65"/>
      <c r="GG363" s="65"/>
      <c r="GH363" s="65"/>
      <c r="GI363" s="65"/>
      <c r="GJ363" s="65"/>
      <c r="GK363" s="65"/>
      <c r="GL363" s="65"/>
      <c r="GM363" s="65"/>
      <c r="GN363" s="65"/>
      <c r="GO363" s="65"/>
      <c r="GP363" s="65"/>
      <c r="GQ363" s="65"/>
      <c r="GR363" s="65"/>
      <c r="GS363" s="65"/>
      <c r="GT363" s="65"/>
      <c r="GU363" s="65"/>
      <c r="GV363" s="65"/>
      <c r="GW363" s="65"/>
      <c r="GX363" s="65"/>
      <c r="GY363" s="65"/>
      <c r="GZ363" s="65"/>
      <c r="HA363" s="65"/>
      <c r="HB363" s="65"/>
      <c r="HC363" s="65"/>
      <c r="HD363" s="65"/>
      <c r="HE363" s="65"/>
      <c r="HF363" s="65"/>
      <c r="HG363" s="65"/>
      <c r="HH363" s="65"/>
      <c r="HI363" s="65"/>
      <c r="HJ363" s="65"/>
      <c r="HK363" s="65"/>
      <c r="HL363" s="65"/>
      <c r="HM363" s="65"/>
      <c r="HN363" s="65"/>
      <c r="HO363" s="65"/>
      <c r="HP363" s="65"/>
      <c r="HQ363" s="65"/>
      <c r="HR363" s="65"/>
      <c r="HS363" s="65"/>
      <c r="HT363" s="65"/>
      <c r="HU363" s="65"/>
      <c r="HV363" s="65"/>
      <c r="HW363" s="65"/>
      <c r="HX363" s="65"/>
      <c r="HY363" s="65"/>
      <c r="HZ363" s="65"/>
      <c r="IA363" s="65"/>
      <c r="IB363" s="65"/>
      <c r="IC363" s="65"/>
    </row>
    <row r="364" spans="2:237" s="62" customFormat="1" ht="12">
      <c r="B364" s="63"/>
      <c r="C364" s="64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  <c r="EQ364" s="65"/>
      <c r="ER364" s="65"/>
      <c r="ES364" s="65"/>
      <c r="ET364" s="65"/>
      <c r="EU364" s="65"/>
      <c r="EV364" s="65"/>
      <c r="EW364" s="65"/>
      <c r="EX364" s="65"/>
      <c r="EY364" s="65"/>
      <c r="EZ364" s="65"/>
      <c r="FA364" s="65"/>
      <c r="FB364" s="65"/>
      <c r="FC364" s="65"/>
      <c r="FD364" s="65"/>
      <c r="FE364" s="65"/>
      <c r="FF364" s="65"/>
      <c r="FG364" s="65"/>
      <c r="FH364" s="65"/>
      <c r="FI364" s="65"/>
      <c r="FJ364" s="65"/>
      <c r="FK364" s="65"/>
      <c r="FL364" s="65"/>
      <c r="FM364" s="65"/>
      <c r="FN364" s="65"/>
      <c r="FO364" s="65"/>
      <c r="FP364" s="65"/>
      <c r="FQ364" s="65"/>
      <c r="FR364" s="65"/>
      <c r="FS364" s="65"/>
      <c r="FT364" s="65"/>
      <c r="FU364" s="65"/>
      <c r="FV364" s="65"/>
      <c r="FW364" s="65"/>
      <c r="FX364" s="65"/>
      <c r="FY364" s="65"/>
      <c r="FZ364" s="65"/>
      <c r="GA364" s="65"/>
      <c r="GB364" s="65"/>
      <c r="GC364" s="65"/>
      <c r="GD364" s="65"/>
      <c r="GE364" s="65"/>
      <c r="GF364" s="65"/>
      <c r="GG364" s="65"/>
      <c r="GH364" s="65"/>
      <c r="GI364" s="65"/>
      <c r="GJ364" s="65"/>
      <c r="GK364" s="65"/>
      <c r="GL364" s="65"/>
      <c r="GM364" s="65"/>
      <c r="GN364" s="65"/>
      <c r="GO364" s="65"/>
      <c r="GP364" s="65"/>
      <c r="GQ364" s="65"/>
      <c r="GR364" s="65"/>
      <c r="GS364" s="65"/>
      <c r="GT364" s="65"/>
      <c r="GU364" s="65"/>
      <c r="GV364" s="65"/>
      <c r="GW364" s="65"/>
      <c r="GX364" s="65"/>
      <c r="GY364" s="65"/>
      <c r="GZ364" s="65"/>
      <c r="HA364" s="65"/>
      <c r="HB364" s="65"/>
      <c r="HC364" s="65"/>
      <c r="HD364" s="65"/>
      <c r="HE364" s="65"/>
      <c r="HF364" s="65"/>
      <c r="HG364" s="65"/>
      <c r="HH364" s="65"/>
      <c r="HI364" s="65"/>
      <c r="HJ364" s="65"/>
      <c r="HK364" s="65"/>
      <c r="HL364" s="65"/>
      <c r="HM364" s="65"/>
      <c r="HN364" s="65"/>
      <c r="HO364" s="65"/>
      <c r="HP364" s="65"/>
      <c r="HQ364" s="65"/>
      <c r="HR364" s="65"/>
      <c r="HS364" s="65"/>
      <c r="HT364" s="65"/>
      <c r="HU364" s="65"/>
      <c r="HV364" s="65"/>
      <c r="HW364" s="65"/>
      <c r="HX364" s="65"/>
      <c r="HY364" s="65"/>
      <c r="HZ364" s="65"/>
      <c r="IA364" s="65"/>
      <c r="IB364" s="65"/>
      <c r="IC364" s="65"/>
    </row>
    <row r="365" spans="2:237" s="62" customFormat="1" ht="12">
      <c r="B365" s="63"/>
      <c r="C365" s="64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  <c r="EQ365" s="65"/>
      <c r="ER365" s="65"/>
      <c r="ES365" s="65"/>
      <c r="ET365" s="65"/>
      <c r="EU365" s="65"/>
      <c r="EV365" s="65"/>
      <c r="EW365" s="65"/>
      <c r="EX365" s="65"/>
      <c r="EY365" s="65"/>
      <c r="EZ365" s="65"/>
      <c r="FA365" s="65"/>
      <c r="FB365" s="65"/>
      <c r="FC365" s="65"/>
      <c r="FD365" s="65"/>
      <c r="FE365" s="65"/>
      <c r="FF365" s="65"/>
      <c r="FG365" s="65"/>
      <c r="FH365" s="65"/>
      <c r="FI365" s="65"/>
      <c r="FJ365" s="65"/>
      <c r="FK365" s="65"/>
      <c r="FL365" s="65"/>
      <c r="FM365" s="65"/>
      <c r="FN365" s="65"/>
      <c r="FO365" s="65"/>
      <c r="FP365" s="65"/>
      <c r="FQ365" s="65"/>
      <c r="FR365" s="65"/>
      <c r="FS365" s="65"/>
      <c r="FT365" s="65"/>
      <c r="FU365" s="65"/>
      <c r="FV365" s="65"/>
      <c r="FW365" s="65"/>
      <c r="FX365" s="65"/>
      <c r="FY365" s="65"/>
      <c r="FZ365" s="65"/>
      <c r="GA365" s="65"/>
      <c r="GB365" s="65"/>
      <c r="GC365" s="65"/>
      <c r="GD365" s="65"/>
      <c r="GE365" s="65"/>
      <c r="GF365" s="65"/>
      <c r="GG365" s="65"/>
      <c r="GH365" s="65"/>
      <c r="GI365" s="65"/>
      <c r="GJ365" s="65"/>
      <c r="GK365" s="65"/>
      <c r="GL365" s="65"/>
      <c r="GM365" s="65"/>
      <c r="GN365" s="65"/>
      <c r="GO365" s="65"/>
      <c r="GP365" s="65"/>
      <c r="GQ365" s="65"/>
      <c r="GR365" s="65"/>
      <c r="GS365" s="65"/>
      <c r="GT365" s="65"/>
      <c r="GU365" s="65"/>
      <c r="GV365" s="65"/>
      <c r="GW365" s="65"/>
      <c r="GX365" s="65"/>
      <c r="GY365" s="65"/>
      <c r="GZ365" s="65"/>
      <c r="HA365" s="65"/>
      <c r="HB365" s="65"/>
      <c r="HC365" s="65"/>
      <c r="HD365" s="65"/>
      <c r="HE365" s="65"/>
      <c r="HF365" s="65"/>
      <c r="HG365" s="65"/>
      <c r="HH365" s="65"/>
      <c r="HI365" s="65"/>
      <c r="HJ365" s="65"/>
      <c r="HK365" s="65"/>
      <c r="HL365" s="65"/>
      <c r="HM365" s="65"/>
      <c r="HN365" s="65"/>
      <c r="HO365" s="65"/>
      <c r="HP365" s="65"/>
      <c r="HQ365" s="65"/>
      <c r="HR365" s="65"/>
      <c r="HS365" s="65"/>
      <c r="HT365" s="65"/>
      <c r="HU365" s="65"/>
      <c r="HV365" s="65"/>
      <c r="HW365" s="65"/>
      <c r="HX365" s="65"/>
      <c r="HY365" s="65"/>
      <c r="HZ365" s="65"/>
      <c r="IA365" s="65"/>
      <c r="IB365" s="65"/>
      <c r="IC365" s="65"/>
    </row>
    <row r="366" spans="2:237" s="62" customFormat="1" ht="12">
      <c r="B366" s="63"/>
      <c r="C366" s="64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  <c r="EQ366" s="65"/>
      <c r="ER366" s="65"/>
      <c r="ES366" s="65"/>
      <c r="ET366" s="65"/>
      <c r="EU366" s="65"/>
      <c r="EV366" s="65"/>
      <c r="EW366" s="65"/>
      <c r="EX366" s="65"/>
      <c r="EY366" s="65"/>
      <c r="EZ366" s="65"/>
      <c r="FA366" s="65"/>
      <c r="FB366" s="65"/>
      <c r="FC366" s="65"/>
      <c r="FD366" s="65"/>
      <c r="FE366" s="65"/>
      <c r="FF366" s="65"/>
      <c r="FG366" s="65"/>
      <c r="FH366" s="65"/>
      <c r="FI366" s="65"/>
      <c r="FJ366" s="65"/>
      <c r="FK366" s="65"/>
      <c r="FL366" s="65"/>
      <c r="FM366" s="65"/>
      <c r="FN366" s="65"/>
      <c r="FO366" s="65"/>
      <c r="FP366" s="65"/>
      <c r="FQ366" s="65"/>
      <c r="FR366" s="65"/>
      <c r="FS366" s="65"/>
      <c r="FT366" s="65"/>
      <c r="FU366" s="65"/>
      <c r="FV366" s="65"/>
      <c r="FW366" s="65"/>
      <c r="FX366" s="65"/>
      <c r="FY366" s="65"/>
      <c r="FZ366" s="65"/>
      <c r="GA366" s="65"/>
      <c r="GB366" s="65"/>
      <c r="GC366" s="65"/>
      <c r="GD366" s="65"/>
      <c r="GE366" s="65"/>
      <c r="GF366" s="65"/>
      <c r="GG366" s="65"/>
      <c r="GH366" s="65"/>
      <c r="GI366" s="65"/>
      <c r="GJ366" s="65"/>
      <c r="GK366" s="65"/>
      <c r="GL366" s="65"/>
      <c r="GM366" s="65"/>
      <c r="GN366" s="65"/>
      <c r="GO366" s="65"/>
      <c r="GP366" s="65"/>
      <c r="GQ366" s="65"/>
      <c r="GR366" s="65"/>
      <c r="GS366" s="65"/>
      <c r="GT366" s="65"/>
      <c r="GU366" s="65"/>
      <c r="GV366" s="65"/>
      <c r="GW366" s="65"/>
      <c r="GX366" s="65"/>
      <c r="GY366" s="65"/>
      <c r="GZ366" s="65"/>
      <c r="HA366" s="65"/>
      <c r="HB366" s="65"/>
      <c r="HC366" s="65"/>
      <c r="HD366" s="65"/>
      <c r="HE366" s="65"/>
      <c r="HF366" s="65"/>
      <c r="HG366" s="65"/>
      <c r="HH366" s="65"/>
      <c r="HI366" s="65"/>
      <c r="HJ366" s="65"/>
      <c r="HK366" s="65"/>
      <c r="HL366" s="65"/>
      <c r="HM366" s="65"/>
      <c r="HN366" s="65"/>
      <c r="HO366" s="65"/>
      <c r="HP366" s="65"/>
      <c r="HQ366" s="65"/>
      <c r="HR366" s="65"/>
      <c r="HS366" s="65"/>
      <c r="HT366" s="65"/>
      <c r="HU366" s="65"/>
      <c r="HV366" s="65"/>
      <c r="HW366" s="65"/>
      <c r="HX366" s="65"/>
      <c r="HY366" s="65"/>
      <c r="HZ366" s="65"/>
      <c r="IA366" s="65"/>
      <c r="IB366" s="65"/>
      <c r="IC366" s="65"/>
    </row>
    <row r="367" spans="2:237" s="62" customFormat="1" ht="12">
      <c r="B367" s="63"/>
      <c r="C367" s="64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  <c r="EQ367" s="65"/>
      <c r="ER367" s="65"/>
      <c r="ES367" s="65"/>
      <c r="ET367" s="65"/>
      <c r="EU367" s="65"/>
      <c r="EV367" s="65"/>
      <c r="EW367" s="65"/>
      <c r="EX367" s="65"/>
      <c r="EY367" s="65"/>
      <c r="EZ367" s="65"/>
      <c r="FA367" s="65"/>
      <c r="FB367" s="65"/>
      <c r="FC367" s="65"/>
      <c r="FD367" s="65"/>
      <c r="FE367" s="65"/>
      <c r="FF367" s="65"/>
      <c r="FG367" s="65"/>
      <c r="FH367" s="65"/>
      <c r="FI367" s="65"/>
      <c r="FJ367" s="65"/>
      <c r="FK367" s="65"/>
      <c r="FL367" s="65"/>
      <c r="FM367" s="65"/>
      <c r="FN367" s="65"/>
      <c r="FO367" s="65"/>
      <c r="FP367" s="65"/>
      <c r="FQ367" s="65"/>
      <c r="FR367" s="65"/>
      <c r="FS367" s="65"/>
      <c r="FT367" s="65"/>
      <c r="FU367" s="65"/>
      <c r="FV367" s="65"/>
      <c r="FW367" s="65"/>
      <c r="FX367" s="65"/>
      <c r="FY367" s="65"/>
      <c r="FZ367" s="65"/>
      <c r="GA367" s="65"/>
      <c r="GB367" s="65"/>
      <c r="GC367" s="65"/>
      <c r="GD367" s="65"/>
      <c r="GE367" s="65"/>
      <c r="GF367" s="65"/>
      <c r="GG367" s="65"/>
      <c r="GH367" s="65"/>
      <c r="GI367" s="65"/>
      <c r="GJ367" s="65"/>
      <c r="GK367" s="65"/>
      <c r="GL367" s="65"/>
      <c r="GM367" s="65"/>
      <c r="GN367" s="65"/>
      <c r="GO367" s="65"/>
      <c r="GP367" s="65"/>
      <c r="GQ367" s="65"/>
      <c r="GR367" s="65"/>
      <c r="GS367" s="65"/>
      <c r="GT367" s="65"/>
      <c r="GU367" s="65"/>
      <c r="GV367" s="65"/>
      <c r="GW367" s="65"/>
      <c r="GX367" s="65"/>
      <c r="GY367" s="65"/>
      <c r="GZ367" s="65"/>
      <c r="HA367" s="65"/>
      <c r="HB367" s="65"/>
      <c r="HC367" s="65"/>
      <c r="HD367" s="65"/>
      <c r="HE367" s="65"/>
      <c r="HF367" s="65"/>
      <c r="HG367" s="65"/>
      <c r="HH367" s="65"/>
      <c r="HI367" s="65"/>
      <c r="HJ367" s="65"/>
      <c r="HK367" s="65"/>
      <c r="HL367" s="65"/>
      <c r="HM367" s="65"/>
      <c r="HN367" s="65"/>
      <c r="HO367" s="65"/>
      <c r="HP367" s="65"/>
      <c r="HQ367" s="65"/>
      <c r="HR367" s="65"/>
      <c r="HS367" s="65"/>
      <c r="HT367" s="65"/>
      <c r="HU367" s="65"/>
      <c r="HV367" s="65"/>
      <c r="HW367" s="65"/>
      <c r="HX367" s="65"/>
      <c r="HY367" s="65"/>
      <c r="HZ367" s="65"/>
      <c r="IA367" s="65"/>
      <c r="IB367" s="65"/>
      <c r="IC367" s="65"/>
    </row>
    <row r="368" spans="2:237" s="62" customFormat="1" ht="12">
      <c r="B368" s="63"/>
      <c r="C368" s="64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5"/>
      <c r="FM368" s="65"/>
      <c r="FN368" s="65"/>
      <c r="FO368" s="65"/>
      <c r="FP368" s="65"/>
      <c r="FQ368" s="65"/>
      <c r="FR368" s="65"/>
      <c r="FS368" s="65"/>
      <c r="FT368" s="65"/>
      <c r="FU368" s="65"/>
      <c r="FV368" s="65"/>
      <c r="FW368" s="65"/>
      <c r="FX368" s="65"/>
      <c r="FY368" s="65"/>
      <c r="FZ368" s="65"/>
      <c r="GA368" s="65"/>
      <c r="GB368" s="65"/>
      <c r="GC368" s="65"/>
      <c r="GD368" s="65"/>
      <c r="GE368" s="65"/>
      <c r="GF368" s="65"/>
      <c r="GG368" s="65"/>
      <c r="GH368" s="65"/>
      <c r="GI368" s="65"/>
      <c r="GJ368" s="65"/>
      <c r="GK368" s="65"/>
      <c r="GL368" s="65"/>
      <c r="GM368" s="65"/>
      <c r="GN368" s="65"/>
      <c r="GO368" s="65"/>
      <c r="GP368" s="65"/>
      <c r="GQ368" s="65"/>
      <c r="GR368" s="65"/>
      <c r="GS368" s="65"/>
      <c r="GT368" s="65"/>
      <c r="GU368" s="65"/>
      <c r="GV368" s="65"/>
      <c r="GW368" s="65"/>
      <c r="GX368" s="65"/>
      <c r="GY368" s="65"/>
      <c r="GZ368" s="65"/>
      <c r="HA368" s="65"/>
      <c r="HB368" s="65"/>
      <c r="HC368" s="65"/>
      <c r="HD368" s="65"/>
      <c r="HE368" s="65"/>
      <c r="HF368" s="65"/>
      <c r="HG368" s="65"/>
      <c r="HH368" s="65"/>
      <c r="HI368" s="65"/>
      <c r="HJ368" s="65"/>
      <c r="HK368" s="65"/>
      <c r="HL368" s="65"/>
      <c r="HM368" s="65"/>
      <c r="HN368" s="65"/>
      <c r="HO368" s="65"/>
      <c r="HP368" s="65"/>
      <c r="HQ368" s="65"/>
      <c r="HR368" s="65"/>
      <c r="HS368" s="65"/>
      <c r="HT368" s="65"/>
      <c r="HU368" s="65"/>
      <c r="HV368" s="65"/>
      <c r="HW368" s="65"/>
      <c r="HX368" s="65"/>
      <c r="HY368" s="65"/>
      <c r="HZ368" s="65"/>
      <c r="IA368" s="65"/>
      <c r="IB368" s="65"/>
      <c r="IC368" s="65"/>
    </row>
    <row r="369" spans="2:237" s="62" customFormat="1" ht="12">
      <c r="B369" s="63"/>
      <c r="C369" s="64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  <c r="EQ369" s="65"/>
      <c r="ER369" s="65"/>
      <c r="ES369" s="65"/>
      <c r="ET369" s="65"/>
      <c r="EU369" s="65"/>
      <c r="EV369" s="65"/>
      <c r="EW369" s="65"/>
      <c r="EX369" s="65"/>
      <c r="EY369" s="65"/>
      <c r="EZ369" s="65"/>
      <c r="FA369" s="65"/>
      <c r="FB369" s="65"/>
      <c r="FC369" s="65"/>
      <c r="FD369" s="65"/>
      <c r="FE369" s="65"/>
      <c r="FF369" s="65"/>
      <c r="FG369" s="65"/>
      <c r="FH369" s="65"/>
      <c r="FI369" s="65"/>
      <c r="FJ369" s="65"/>
      <c r="FK369" s="65"/>
      <c r="FL369" s="65"/>
      <c r="FM369" s="65"/>
      <c r="FN369" s="65"/>
      <c r="FO369" s="65"/>
      <c r="FP369" s="65"/>
      <c r="FQ369" s="65"/>
      <c r="FR369" s="65"/>
      <c r="FS369" s="65"/>
      <c r="FT369" s="65"/>
      <c r="FU369" s="65"/>
      <c r="FV369" s="65"/>
      <c r="FW369" s="65"/>
      <c r="FX369" s="65"/>
      <c r="FY369" s="65"/>
      <c r="FZ369" s="65"/>
      <c r="GA369" s="65"/>
      <c r="GB369" s="65"/>
      <c r="GC369" s="65"/>
      <c r="GD369" s="65"/>
      <c r="GE369" s="65"/>
      <c r="GF369" s="65"/>
      <c r="GG369" s="65"/>
      <c r="GH369" s="65"/>
      <c r="GI369" s="65"/>
      <c r="GJ369" s="65"/>
      <c r="GK369" s="65"/>
      <c r="GL369" s="65"/>
      <c r="GM369" s="65"/>
      <c r="GN369" s="65"/>
      <c r="GO369" s="65"/>
      <c r="GP369" s="65"/>
      <c r="GQ369" s="65"/>
      <c r="GR369" s="65"/>
      <c r="GS369" s="65"/>
      <c r="GT369" s="65"/>
      <c r="GU369" s="65"/>
      <c r="GV369" s="65"/>
      <c r="GW369" s="65"/>
      <c r="GX369" s="65"/>
      <c r="GY369" s="65"/>
      <c r="GZ369" s="65"/>
      <c r="HA369" s="65"/>
      <c r="HB369" s="65"/>
      <c r="HC369" s="65"/>
      <c r="HD369" s="65"/>
      <c r="HE369" s="65"/>
      <c r="HF369" s="65"/>
      <c r="HG369" s="65"/>
      <c r="HH369" s="65"/>
      <c r="HI369" s="65"/>
      <c r="HJ369" s="65"/>
      <c r="HK369" s="65"/>
      <c r="HL369" s="65"/>
      <c r="HM369" s="65"/>
      <c r="HN369" s="65"/>
      <c r="HO369" s="65"/>
      <c r="HP369" s="65"/>
      <c r="HQ369" s="65"/>
      <c r="HR369" s="65"/>
      <c r="HS369" s="65"/>
      <c r="HT369" s="65"/>
      <c r="HU369" s="65"/>
      <c r="HV369" s="65"/>
      <c r="HW369" s="65"/>
      <c r="HX369" s="65"/>
      <c r="HY369" s="65"/>
      <c r="HZ369" s="65"/>
      <c r="IA369" s="65"/>
      <c r="IB369" s="65"/>
      <c r="IC369" s="65"/>
    </row>
    <row r="370" spans="2:237" s="62" customFormat="1" ht="12">
      <c r="B370" s="63"/>
      <c r="C370" s="64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  <c r="EQ370" s="65"/>
      <c r="ER370" s="65"/>
      <c r="ES370" s="65"/>
      <c r="ET370" s="65"/>
      <c r="EU370" s="65"/>
      <c r="EV370" s="65"/>
      <c r="EW370" s="65"/>
      <c r="EX370" s="65"/>
      <c r="EY370" s="65"/>
      <c r="EZ370" s="65"/>
      <c r="FA370" s="65"/>
      <c r="FB370" s="65"/>
      <c r="FC370" s="65"/>
      <c r="FD370" s="65"/>
      <c r="FE370" s="65"/>
      <c r="FF370" s="65"/>
      <c r="FG370" s="65"/>
      <c r="FH370" s="65"/>
      <c r="FI370" s="65"/>
      <c r="FJ370" s="65"/>
      <c r="FK370" s="65"/>
      <c r="FL370" s="65"/>
      <c r="FM370" s="65"/>
      <c r="FN370" s="65"/>
      <c r="FO370" s="65"/>
      <c r="FP370" s="65"/>
      <c r="FQ370" s="65"/>
      <c r="FR370" s="65"/>
      <c r="FS370" s="65"/>
      <c r="FT370" s="65"/>
      <c r="FU370" s="65"/>
      <c r="FV370" s="65"/>
      <c r="FW370" s="65"/>
      <c r="FX370" s="65"/>
      <c r="FY370" s="65"/>
      <c r="FZ370" s="65"/>
      <c r="GA370" s="65"/>
      <c r="GB370" s="65"/>
      <c r="GC370" s="65"/>
      <c r="GD370" s="65"/>
      <c r="GE370" s="65"/>
      <c r="GF370" s="65"/>
      <c r="GG370" s="65"/>
      <c r="GH370" s="65"/>
      <c r="GI370" s="65"/>
      <c r="GJ370" s="65"/>
      <c r="GK370" s="65"/>
      <c r="GL370" s="65"/>
      <c r="GM370" s="65"/>
      <c r="GN370" s="65"/>
      <c r="GO370" s="65"/>
      <c r="GP370" s="65"/>
      <c r="GQ370" s="65"/>
      <c r="GR370" s="65"/>
      <c r="GS370" s="65"/>
      <c r="GT370" s="65"/>
      <c r="GU370" s="65"/>
      <c r="GV370" s="65"/>
      <c r="GW370" s="65"/>
      <c r="GX370" s="65"/>
      <c r="GY370" s="65"/>
      <c r="GZ370" s="65"/>
      <c r="HA370" s="65"/>
      <c r="HB370" s="65"/>
      <c r="HC370" s="65"/>
      <c r="HD370" s="65"/>
      <c r="HE370" s="65"/>
      <c r="HF370" s="65"/>
      <c r="HG370" s="65"/>
      <c r="HH370" s="65"/>
      <c r="HI370" s="65"/>
      <c r="HJ370" s="65"/>
      <c r="HK370" s="65"/>
      <c r="HL370" s="65"/>
      <c r="HM370" s="65"/>
      <c r="HN370" s="65"/>
      <c r="HO370" s="65"/>
      <c r="HP370" s="65"/>
      <c r="HQ370" s="65"/>
      <c r="HR370" s="65"/>
      <c r="HS370" s="65"/>
      <c r="HT370" s="65"/>
      <c r="HU370" s="65"/>
      <c r="HV370" s="65"/>
      <c r="HW370" s="65"/>
      <c r="HX370" s="65"/>
      <c r="HY370" s="65"/>
      <c r="HZ370" s="65"/>
      <c r="IA370" s="65"/>
      <c r="IB370" s="65"/>
      <c r="IC370" s="65"/>
    </row>
    <row r="371" spans="2:237" s="62" customFormat="1" ht="12">
      <c r="B371" s="63"/>
      <c r="C371" s="64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  <c r="EQ371" s="65"/>
      <c r="ER371" s="65"/>
      <c r="ES371" s="65"/>
      <c r="ET371" s="65"/>
      <c r="EU371" s="65"/>
      <c r="EV371" s="65"/>
      <c r="EW371" s="65"/>
      <c r="EX371" s="65"/>
      <c r="EY371" s="65"/>
      <c r="EZ371" s="65"/>
      <c r="FA371" s="65"/>
      <c r="FB371" s="65"/>
      <c r="FC371" s="65"/>
      <c r="FD371" s="65"/>
      <c r="FE371" s="65"/>
      <c r="FF371" s="65"/>
      <c r="FG371" s="65"/>
      <c r="FH371" s="65"/>
      <c r="FI371" s="65"/>
      <c r="FJ371" s="65"/>
      <c r="FK371" s="65"/>
      <c r="FL371" s="65"/>
      <c r="FM371" s="65"/>
      <c r="FN371" s="65"/>
      <c r="FO371" s="65"/>
      <c r="FP371" s="65"/>
      <c r="FQ371" s="65"/>
      <c r="FR371" s="65"/>
      <c r="FS371" s="65"/>
      <c r="FT371" s="65"/>
      <c r="FU371" s="65"/>
      <c r="FV371" s="65"/>
      <c r="FW371" s="65"/>
      <c r="FX371" s="65"/>
      <c r="FY371" s="65"/>
      <c r="FZ371" s="65"/>
      <c r="GA371" s="65"/>
      <c r="GB371" s="65"/>
      <c r="GC371" s="65"/>
      <c r="GD371" s="65"/>
      <c r="GE371" s="65"/>
      <c r="GF371" s="65"/>
      <c r="GG371" s="65"/>
      <c r="GH371" s="65"/>
      <c r="GI371" s="65"/>
      <c r="GJ371" s="65"/>
      <c r="GK371" s="65"/>
      <c r="GL371" s="65"/>
      <c r="GM371" s="65"/>
      <c r="GN371" s="65"/>
      <c r="GO371" s="65"/>
      <c r="GP371" s="65"/>
      <c r="GQ371" s="65"/>
      <c r="GR371" s="65"/>
      <c r="GS371" s="65"/>
      <c r="GT371" s="65"/>
      <c r="GU371" s="65"/>
      <c r="GV371" s="65"/>
      <c r="GW371" s="65"/>
      <c r="GX371" s="65"/>
      <c r="GY371" s="65"/>
      <c r="GZ371" s="65"/>
      <c r="HA371" s="65"/>
      <c r="HB371" s="65"/>
      <c r="HC371" s="65"/>
      <c r="HD371" s="65"/>
      <c r="HE371" s="65"/>
      <c r="HF371" s="65"/>
      <c r="HG371" s="65"/>
      <c r="HH371" s="65"/>
      <c r="HI371" s="65"/>
      <c r="HJ371" s="65"/>
      <c r="HK371" s="65"/>
      <c r="HL371" s="65"/>
      <c r="HM371" s="65"/>
      <c r="HN371" s="65"/>
      <c r="HO371" s="65"/>
      <c r="HP371" s="65"/>
      <c r="HQ371" s="65"/>
      <c r="HR371" s="65"/>
      <c r="HS371" s="65"/>
      <c r="HT371" s="65"/>
      <c r="HU371" s="65"/>
      <c r="HV371" s="65"/>
      <c r="HW371" s="65"/>
      <c r="HX371" s="65"/>
      <c r="HY371" s="65"/>
      <c r="HZ371" s="65"/>
      <c r="IA371" s="65"/>
      <c r="IB371" s="65"/>
      <c r="IC371" s="65"/>
    </row>
    <row r="372" spans="2:237" s="62" customFormat="1" ht="12">
      <c r="B372" s="63"/>
      <c r="C372" s="64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  <c r="EQ372" s="65"/>
      <c r="ER372" s="65"/>
      <c r="ES372" s="65"/>
      <c r="ET372" s="65"/>
      <c r="EU372" s="65"/>
      <c r="EV372" s="65"/>
      <c r="EW372" s="65"/>
      <c r="EX372" s="65"/>
      <c r="EY372" s="65"/>
      <c r="EZ372" s="65"/>
      <c r="FA372" s="65"/>
      <c r="FB372" s="65"/>
      <c r="FC372" s="65"/>
      <c r="FD372" s="65"/>
      <c r="FE372" s="65"/>
      <c r="FF372" s="65"/>
      <c r="FG372" s="65"/>
      <c r="FH372" s="65"/>
      <c r="FI372" s="65"/>
      <c r="FJ372" s="65"/>
      <c r="FK372" s="65"/>
      <c r="FL372" s="65"/>
      <c r="FM372" s="65"/>
      <c r="FN372" s="65"/>
      <c r="FO372" s="65"/>
      <c r="FP372" s="65"/>
      <c r="FQ372" s="65"/>
      <c r="FR372" s="65"/>
      <c r="FS372" s="65"/>
      <c r="FT372" s="65"/>
      <c r="FU372" s="65"/>
      <c r="FV372" s="65"/>
      <c r="FW372" s="65"/>
      <c r="FX372" s="65"/>
      <c r="FY372" s="65"/>
      <c r="FZ372" s="65"/>
      <c r="GA372" s="65"/>
      <c r="GB372" s="65"/>
      <c r="GC372" s="65"/>
      <c r="GD372" s="65"/>
      <c r="GE372" s="65"/>
      <c r="GF372" s="65"/>
      <c r="GG372" s="65"/>
      <c r="GH372" s="65"/>
      <c r="GI372" s="65"/>
      <c r="GJ372" s="65"/>
      <c r="GK372" s="65"/>
      <c r="GL372" s="65"/>
      <c r="GM372" s="65"/>
      <c r="GN372" s="65"/>
      <c r="GO372" s="65"/>
      <c r="GP372" s="65"/>
      <c r="GQ372" s="65"/>
      <c r="GR372" s="65"/>
      <c r="GS372" s="65"/>
      <c r="GT372" s="65"/>
      <c r="GU372" s="65"/>
      <c r="GV372" s="65"/>
      <c r="GW372" s="65"/>
      <c r="GX372" s="65"/>
      <c r="GY372" s="65"/>
      <c r="GZ372" s="65"/>
      <c r="HA372" s="65"/>
      <c r="HB372" s="65"/>
      <c r="HC372" s="65"/>
      <c r="HD372" s="65"/>
      <c r="HE372" s="65"/>
      <c r="HF372" s="65"/>
      <c r="HG372" s="65"/>
      <c r="HH372" s="65"/>
      <c r="HI372" s="65"/>
      <c r="HJ372" s="65"/>
      <c r="HK372" s="65"/>
      <c r="HL372" s="65"/>
      <c r="HM372" s="65"/>
      <c r="HN372" s="65"/>
      <c r="HO372" s="65"/>
      <c r="HP372" s="65"/>
      <c r="HQ372" s="65"/>
      <c r="HR372" s="65"/>
      <c r="HS372" s="65"/>
      <c r="HT372" s="65"/>
      <c r="HU372" s="65"/>
      <c r="HV372" s="65"/>
      <c r="HW372" s="65"/>
      <c r="HX372" s="65"/>
      <c r="HY372" s="65"/>
      <c r="HZ372" s="65"/>
      <c r="IA372" s="65"/>
      <c r="IB372" s="65"/>
      <c r="IC372" s="65"/>
    </row>
    <row r="373" spans="2:237" s="62" customFormat="1" ht="12">
      <c r="B373" s="63"/>
      <c r="C373" s="64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  <c r="EQ373" s="65"/>
      <c r="ER373" s="65"/>
      <c r="ES373" s="65"/>
      <c r="ET373" s="65"/>
      <c r="EU373" s="65"/>
      <c r="EV373" s="65"/>
      <c r="EW373" s="65"/>
      <c r="EX373" s="65"/>
      <c r="EY373" s="65"/>
      <c r="EZ373" s="65"/>
      <c r="FA373" s="65"/>
      <c r="FB373" s="65"/>
      <c r="FC373" s="65"/>
      <c r="FD373" s="65"/>
      <c r="FE373" s="65"/>
      <c r="FF373" s="65"/>
      <c r="FG373" s="65"/>
      <c r="FH373" s="65"/>
      <c r="FI373" s="65"/>
      <c r="FJ373" s="65"/>
      <c r="FK373" s="65"/>
      <c r="FL373" s="65"/>
      <c r="FM373" s="65"/>
      <c r="FN373" s="65"/>
      <c r="FO373" s="65"/>
      <c r="FP373" s="65"/>
      <c r="FQ373" s="65"/>
      <c r="FR373" s="65"/>
      <c r="FS373" s="65"/>
      <c r="FT373" s="65"/>
      <c r="FU373" s="65"/>
      <c r="FV373" s="65"/>
      <c r="FW373" s="65"/>
      <c r="FX373" s="65"/>
      <c r="FY373" s="65"/>
      <c r="FZ373" s="65"/>
      <c r="GA373" s="65"/>
      <c r="GB373" s="65"/>
      <c r="GC373" s="65"/>
      <c r="GD373" s="65"/>
      <c r="GE373" s="65"/>
      <c r="GF373" s="65"/>
      <c r="GG373" s="65"/>
      <c r="GH373" s="65"/>
      <c r="GI373" s="65"/>
      <c r="GJ373" s="65"/>
      <c r="GK373" s="65"/>
      <c r="GL373" s="65"/>
      <c r="GM373" s="65"/>
      <c r="GN373" s="65"/>
      <c r="GO373" s="65"/>
      <c r="GP373" s="65"/>
      <c r="GQ373" s="65"/>
      <c r="GR373" s="65"/>
      <c r="GS373" s="65"/>
      <c r="GT373" s="65"/>
      <c r="GU373" s="65"/>
      <c r="GV373" s="65"/>
      <c r="GW373" s="65"/>
      <c r="GX373" s="65"/>
      <c r="GY373" s="65"/>
      <c r="GZ373" s="65"/>
      <c r="HA373" s="65"/>
      <c r="HB373" s="65"/>
      <c r="HC373" s="65"/>
      <c r="HD373" s="65"/>
      <c r="HE373" s="65"/>
      <c r="HF373" s="65"/>
      <c r="HG373" s="65"/>
      <c r="HH373" s="65"/>
      <c r="HI373" s="65"/>
      <c r="HJ373" s="65"/>
      <c r="HK373" s="65"/>
      <c r="HL373" s="65"/>
      <c r="HM373" s="65"/>
      <c r="HN373" s="65"/>
      <c r="HO373" s="65"/>
      <c r="HP373" s="65"/>
      <c r="HQ373" s="65"/>
      <c r="HR373" s="65"/>
      <c r="HS373" s="65"/>
      <c r="HT373" s="65"/>
      <c r="HU373" s="65"/>
      <c r="HV373" s="65"/>
      <c r="HW373" s="65"/>
      <c r="HX373" s="65"/>
      <c r="HY373" s="65"/>
      <c r="HZ373" s="65"/>
      <c r="IA373" s="65"/>
      <c r="IB373" s="65"/>
      <c r="IC373" s="65"/>
    </row>
    <row r="375" spans="2:237" s="62" customFormat="1" ht="12">
      <c r="B375" s="63"/>
      <c r="C375" s="64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  <c r="EQ375" s="65"/>
      <c r="ER375" s="65"/>
      <c r="ES375" s="65"/>
      <c r="ET375" s="65"/>
      <c r="EU375" s="65"/>
      <c r="EV375" s="65"/>
      <c r="EW375" s="65"/>
      <c r="EX375" s="65"/>
      <c r="EY375" s="65"/>
      <c r="EZ375" s="65"/>
      <c r="FA375" s="65"/>
      <c r="FB375" s="65"/>
      <c r="FC375" s="65"/>
      <c r="FD375" s="65"/>
      <c r="FE375" s="65"/>
      <c r="FF375" s="65"/>
      <c r="FG375" s="65"/>
      <c r="FH375" s="65"/>
      <c r="FI375" s="65"/>
      <c r="FJ375" s="65"/>
      <c r="FK375" s="65"/>
      <c r="FL375" s="65"/>
      <c r="FM375" s="65"/>
      <c r="FN375" s="65"/>
      <c r="FO375" s="65"/>
      <c r="FP375" s="65"/>
      <c r="FQ375" s="65"/>
      <c r="FR375" s="65"/>
      <c r="FS375" s="65"/>
      <c r="FT375" s="65"/>
      <c r="FU375" s="65"/>
      <c r="FV375" s="65"/>
      <c r="FW375" s="65"/>
      <c r="FX375" s="65"/>
      <c r="FY375" s="65"/>
      <c r="FZ375" s="65"/>
      <c r="GA375" s="65"/>
      <c r="GB375" s="65"/>
      <c r="GC375" s="65"/>
      <c r="GD375" s="65"/>
      <c r="GE375" s="65"/>
      <c r="GF375" s="65"/>
      <c r="GG375" s="65"/>
      <c r="GH375" s="65"/>
      <c r="GI375" s="65"/>
      <c r="GJ375" s="65"/>
      <c r="GK375" s="65"/>
      <c r="GL375" s="65"/>
      <c r="GM375" s="65"/>
      <c r="GN375" s="65"/>
      <c r="GO375" s="65"/>
      <c r="GP375" s="65"/>
      <c r="GQ375" s="65"/>
      <c r="GR375" s="65"/>
      <c r="GS375" s="65"/>
      <c r="GT375" s="65"/>
      <c r="GU375" s="65"/>
      <c r="GV375" s="65"/>
      <c r="GW375" s="65"/>
      <c r="GX375" s="65"/>
      <c r="GY375" s="65"/>
      <c r="GZ375" s="65"/>
      <c r="HA375" s="65"/>
      <c r="HB375" s="65"/>
      <c r="HC375" s="65"/>
      <c r="HD375" s="65"/>
      <c r="HE375" s="65"/>
      <c r="HF375" s="65"/>
      <c r="HG375" s="65"/>
      <c r="HH375" s="65"/>
      <c r="HI375" s="65"/>
      <c r="HJ375" s="65"/>
      <c r="HK375" s="65"/>
      <c r="HL375" s="65"/>
      <c r="HM375" s="65"/>
      <c r="HN375" s="65"/>
      <c r="HO375" s="65"/>
      <c r="HP375" s="65"/>
      <c r="HQ375" s="65"/>
      <c r="HR375" s="65"/>
      <c r="HS375" s="65"/>
      <c r="HT375" s="65"/>
      <c r="HU375" s="65"/>
      <c r="HV375" s="65"/>
      <c r="HW375" s="65"/>
      <c r="HX375" s="65"/>
      <c r="HY375" s="65"/>
      <c r="HZ375" s="65"/>
      <c r="IA375" s="65"/>
      <c r="IB375" s="65"/>
      <c r="IC375" s="65"/>
    </row>
    <row r="376" spans="2:237" s="62" customFormat="1" ht="12">
      <c r="B376" s="63"/>
      <c r="C376" s="64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  <c r="EQ376" s="65"/>
      <c r="ER376" s="65"/>
      <c r="ES376" s="65"/>
      <c r="ET376" s="65"/>
      <c r="EU376" s="65"/>
      <c r="EV376" s="65"/>
      <c r="EW376" s="65"/>
      <c r="EX376" s="65"/>
      <c r="EY376" s="65"/>
      <c r="EZ376" s="65"/>
      <c r="FA376" s="65"/>
      <c r="FB376" s="65"/>
      <c r="FC376" s="65"/>
      <c r="FD376" s="65"/>
      <c r="FE376" s="65"/>
      <c r="FF376" s="65"/>
      <c r="FG376" s="65"/>
      <c r="FH376" s="65"/>
      <c r="FI376" s="65"/>
      <c r="FJ376" s="65"/>
      <c r="FK376" s="65"/>
      <c r="FL376" s="65"/>
      <c r="FM376" s="65"/>
      <c r="FN376" s="65"/>
      <c r="FO376" s="65"/>
      <c r="FP376" s="65"/>
      <c r="FQ376" s="65"/>
      <c r="FR376" s="65"/>
      <c r="FS376" s="65"/>
      <c r="FT376" s="65"/>
      <c r="FU376" s="65"/>
      <c r="FV376" s="65"/>
      <c r="FW376" s="65"/>
      <c r="FX376" s="65"/>
      <c r="FY376" s="65"/>
      <c r="FZ376" s="65"/>
      <c r="GA376" s="65"/>
      <c r="GB376" s="65"/>
      <c r="GC376" s="65"/>
      <c r="GD376" s="65"/>
      <c r="GE376" s="65"/>
      <c r="GF376" s="65"/>
      <c r="GG376" s="65"/>
      <c r="GH376" s="65"/>
      <c r="GI376" s="65"/>
      <c r="GJ376" s="65"/>
      <c r="GK376" s="65"/>
      <c r="GL376" s="65"/>
      <c r="GM376" s="65"/>
      <c r="GN376" s="65"/>
      <c r="GO376" s="65"/>
      <c r="GP376" s="65"/>
      <c r="GQ376" s="65"/>
      <c r="GR376" s="65"/>
      <c r="GS376" s="65"/>
      <c r="GT376" s="65"/>
      <c r="GU376" s="65"/>
      <c r="GV376" s="65"/>
      <c r="GW376" s="65"/>
      <c r="GX376" s="65"/>
      <c r="GY376" s="65"/>
      <c r="GZ376" s="65"/>
      <c r="HA376" s="65"/>
      <c r="HB376" s="65"/>
      <c r="HC376" s="65"/>
      <c r="HD376" s="65"/>
      <c r="HE376" s="65"/>
      <c r="HF376" s="65"/>
      <c r="HG376" s="65"/>
      <c r="HH376" s="65"/>
      <c r="HI376" s="65"/>
      <c r="HJ376" s="65"/>
      <c r="HK376" s="65"/>
      <c r="HL376" s="65"/>
      <c r="HM376" s="65"/>
      <c r="HN376" s="65"/>
      <c r="HO376" s="65"/>
      <c r="HP376" s="65"/>
      <c r="HQ376" s="65"/>
      <c r="HR376" s="65"/>
      <c r="HS376" s="65"/>
      <c r="HT376" s="65"/>
      <c r="HU376" s="65"/>
      <c r="HV376" s="65"/>
      <c r="HW376" s="65"/>
      <c r="HX376" s="65"/>
      <c r="HY376" s="65"/>
      <c r="HZ376" s="65"/>
      <c r="IA376" s="65"/>
      <c r="IB376" s="65"/>
      <c r="IC376" s="65"/>
    </row>
    <row r="377" spans="2:237" s="62" customFormat="1" ht="12">
      <c r="B377" s="63"/>
      <c r="C377" s="64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</row>
    <row r="378" spans="2:237" s="62" customFormat="1" ht="12">
      <c r="B378" s="63"/>
      <c r="C378" s="64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</row>
    <row r="379" spans="2:237" s="62" customFormat="1" ht="12">
      <c r="B379" s="63"/>
      <c r="C379" s="64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</row>
    <row r="380" spans="2:237" s="62" customFormat="1" ht="12">
      <c r="B380" s="63"/>
      <c r="C380" s="64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</row>
    <row r="381" spans="2:237" s="62" customFormat="1" ht="12">
      <c r="B381" s="63"/>
      <c r="C381" s="64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/>
      <c r="FK381" s="65"/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  <c r="GB381" s="65"/>
      <c r="GC381" s="65"/>
      <c r="GD381" s="65"/>
      <c r="GE381" s="65"/>
      <c r="GF381" s="65"/>
      <c r="GG381" s="65"/>
      <c r="GH381" s="65"/>
      <c r="GI381" s="65"/>
      <c r="GJ381" s="65"/>
      <c r="GK381" s="65"/>
      <c r="GL381" s="65"/>
      <c r="GM381" s="65"/>
      <c r="GN381" s="65"/>
      <c r="GO381" s="65"/>
      <c r="GP381" s="65"/>
      <c r="GQ381" s="65"/>
      <c r="GR381" s="65"/>
      <c r="GS381" s="65"/>
      <c r="GT381" s="65"/>
      <c r="GU381" s="65"/>
      <c r="GV381" s="65"/>
      <c r="GW381" s="65"/>
      <c r="GX381" s="65"/>
      <c r="GY381" s="65"/>
      <c r="GZ381" s="65"/>
      <c r="HA381" s="65"/>
      <c r="HB381" s="65"/>
      <c r="HC381" s="65"/>
      <c r="HD381" s="65"/>
      <c r="HE381" s="65"/>
      <c r="HF381" s="65"/>
      <c r="HG381" s="65"/>
      <c r="HH381" s="65"/>
      <c r="HI381" s="65"/>
      <c r="HJ381" s="65"/>
      <c r="HK381" s="65"/>
      <c r="HL381" s="65"/>
      <c r="HM381" s="65"/>
      <c r="HN381" s="65"/>
      <c r="HO381" s="65"/>
      <c r="HP381" s="65"/>
      <c r="HQ381" s="65"/>
      <c r="HR381" s="65"/>
      <c r="HS381" s="65"/>
      <c r="HT381" s="65"/>
      <c r="HU381" s="65"/>
      <c r="HV381" s="65"/>
      <c r="HW381" s="65"/>
      <c r="HX381" s="65"/>
      <c r="HY381" s="65"/>
      <c r="HZ381" s="65"/>
      <c r="IA381" s="65"/>
      <c r="IB381" s="65"/>
      <c r="IC381" s="65"/>
    </row>
    <row r="382" spans="2:237" s="62" customFormat="1" ht="12">
      <c r="B382" s="63"/>
      <c r="C382" s="64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  <c r="GB382" s="65"/>
      <c r="GC382" s="65"/>
      <c r="GD382" s="65"/>
      <c r="GE382" s="65"/>
      <c r="GF382" s="65"/>
      <c r="GG382" s="65"/>
      <c r="GH382" s="65"/>
      <c r="GI382" s="65"/>
      <c r="GJ382" s="65"/>
      <c r="GK382" s="65"/>
      <c r="GL382" s="65"/>
      <c r="GM382" s="65"/>
      <c r="GN382" s="65"/>
      <c r="GO382" s="65"/>
      <c r="GP382" s="65"/>
      <c r="GQ382" s="65"/>
      <c r="GR382" s="65"/>
      <c r="GS382" s="65"/>
      <c r="GT382" s="65"/>
      <c r="GU382" s="65"/>
      <c r="GV382" s="65"/>
      <c r="GW382" s="65"/>
      <c r="GX382" s="65"/>
      <c r="GY382" s="65"/>
      <c r="GZ382" s="65"/>
      <c r="HA382" s="65"/>
      <c r="HB382" s="65"/>
      <c r="HC382" s="65"/>
      <c r="HD382" s="65"/>
      <c r="HE382" s="65"/>
      <c r="HF382" s="65"/>
      <c r="HG382" s="65"/>
      <c r="HH382" s="65"/>
      <c r="HI382" s="65"/>
      <c r="HJ382" s="65"/>
      <c r="HK382" s="65"/>
      <c r="HL382" s="65"/>
      <c r="HM382" s="65"/>
      <c r="HN382" s="65"/>
      <c r="HO382" s="65"/>
      <c r="HP382" s="65"/>
      <c r="HQ382" s="65"/>
      <c r="HR382" s="65"/>
      <c r="HS382" s="65"/>
      <c r="HT382" s="65"/>
      <c r="HU382" s="65"/>
      <c r="HV382" s="65"/>
      <c r="HW382" s="65"/>
      <c r="HX382" s="65"/>
      <c r="HY382" s="65"/>
      <c r="HZ382" s="65"/>
      <c r="IA382" s="65"/>
      <c r="IB382" s="65"/>
      <c r="IC382" s="65"/>
    </row>
    <row r="383" spans="2:237" s="62" customFormat="1" ht="12">
      <c r="B383" s="63"/>
      <c r="C383" s="64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</row>
    <row r="384" spans="2:237" s="62" customFormat="1" ht="12">
      <c r="B384" s="63"/>
      <c r="C384" s="64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65"/>
      <c r="GR384" s="65"/>
      <c r="GS384" s="65"/>
      <c r="GT384" s="65"/>
      <c r="GU384" s="65"/>
      <c r="GV384" s="65"/>
      <c r="GW384" s="65"/>
      <c r="GX384" s="65"/>
      <c r="GY384" s="65"/>
      <c r="GZ384" s="65"/>
      <c r="HA384" s="65"/>
      <c r="HB384" s="65"/>
      <c r="HC384" s="65"/>
      <c r="HD384" s="65"/>
      <c r="HE384" s="65"/>
      <c r="HF384" s="65"/>
      <c r="HG384" s="65"/>
      <c r="HH384" s="65"/>
      <c r="HI384" s="65"/>
      <c r="HJ384" s="65"/>
      <c r="HK384" s="65"/>
      <c r="HL384" s="65"/>
      <c r="HM384" s="65"/>
      <c r="HN384" s="65"/>
      <c r="HO384" s="65"/>
      <c r="HP384" s="65"/>
      <c r="HQ384" s="65"/>
      <c r="HR384" s="65"/>
      <c r="HS384" s="65"/>
      <c r="HT384" s="65"/>
      <c r="HU384" s="65"/>
      <c r="HV384" s="65"/>
      <c r="HW384" s="65"/>
      <c r="HX384" s="65"/>
      <c r="HY384" s="65"/>
      <c r="HZ384" s="65"/>
      <c r="IA384" s="65"/>
      <c r="IB384" s="65"/>
      <c r="IC384" s="65"/>
    </row>
    <row r="385" spans="2:237" s="62" customFormat="1" ht="12">
      <c r="B385" s="63"/>
      <c r="C385" s="64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65"/>
      <c r="GR385" s="65"/>
      <c r="GS385" s="65"/>
      <c r="GT385" s="65"/>
      <c r="GU385" s="65"/>
      <c r="GV385" s="65"/>
      <c r="GW385" s="65"/>
      <c r="GX385" s="65"/>
      <c r="GY385" s="65"/>
      <c r="GZ385" s="65"/>
      <c r="HA385" s="65"/>
      <c r="HB385" s="65"/>
      <c r="HC385" s="65"/>
      <c r="HD385" s="65"/>
      <c r="HE385" s="65"/>
      <c r="HF385" s="65"/>
      <c r="HG385" s="65"/>
      <c r="HH385" s="65"/>
      <c r="HI385" s="65"/>
      <c r="HJ385" s="65"/>
      <c r="HK385" s="65"/>
      <c r="HL385" s="65"/>
      <c r="HM385" s="65"/>
      <c r="HN385" s="65"/>
      <c r="HO385" s="65"/>
      <c r="HP385" s="65"/>
      <c r="HQ385" s="65"/>
      <c r="HR385" s="65"/>
      <c r="HS385" s="65"/>
      <c r="HT385" s="65"/>
      <c r="HU385" s="65"/>
      <c r="HV385" s="65"/>
      <c r="HW385" s="65"/>
      <c r="HX385" s="65"/>
      <c r="HY385" s="65"/>
      <c r="HZ385" s="65"/>
      <c r="IA385" s="65"/>
      <c r="IB385" s="65"/>
      <c r="IC385" s="65"/>
    </row>
    <row r="386" spans="2:237" s="62" customFormat="1" ht="12">
      <c r="B386" s="63"/>
      <c r="C386" s="64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  <c r="GB386" s="65"/>
      <c r="GC386" s="65"/>
      <c r="GD386" s="65"/>
      <c r="GE386" s="65"/>
      <c r="GF386" s="65"/>
      <c r="GG386" s="65"/>
      <c r="GH386" s="65"/>
      <c r="GI386" s="65"/>
      <c r="GJ386" s="65"/>
      <c r="GK386" s="65"/>
      <c r="GL386" s="65"/>
      <c r="GM386" s="65"/>
      <c r="GN386" s="65"/>
      <c r="GO386" s="65"/>
      <c r="GP386" s="65"/>
      <c r="GQ386" s="65"/>
      <c r="GR386" s="65"/>
      <c r="GS386" s="65"/>
      <c r="GT386" s="65"/>
      <c r="GU386" s="65"/>
      <c r="GV386" s="65"/>
      <c r="GW386" s="65"/>
      <c r="GX386" s="65"/>
      <c r="GY386" s="65"/>
      <c r="GZ386" s="65"/>
      <c r="HA386" s="65"/>
      <c r="HB386" s="65"/>
      <c r="HC386" s="65"/>
      <c r="HD386" s="65"/>
      <c r="HE386" s="65"/>
      <c r="HF386" s="65"/>
      <c r="HG386" s="65"/>
      <c r="HH386" s="65"/>
      <c r="HI386" s="65"/>
      <c r="HJ386" s="65"/>
      <c r="HK386" s="65"/>
      <c r="HL386" s="65"/>
      <c r="HM386" s="65"/>
      <c r="HN386" s="65"/>
      <c r="HO386" s="65"/>
      <c r="HP386" s="65"/>
      <c r="HQ386" s="65"/>
      <c r="HR386" s="65"/>
      <c r="HS386" s="65"/>
      <c r="HT386" s="65"/>
      <c r="HU386" s="65"/>
      <c r="HV386" s="65"/>
      <c r="HW386" s="65"/>
      <c r="HX386" s="65"/>
      <c r="HY386" s="65"/>
      <c r="HZ386" s="65"/>
      <c r="IA386" s="65"/>
      <c r="IB386" s="65"/>
      <c r="IC386" s="65"/>
    </row>
    <row r="387" spans="2:237" s="62" customFormat="1" ht="12">
      <c r="B387" s="63"/>
      <c r="C387" s="64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65"/>
      <c r="GR387" s="65"/>
      <c r="GS387" s="65"/>
      <c r="GT387" s="65"/>
      <c r="GU387" s="65"/>
      <c r="GV387" s="65"/>
      <c r="GW387" s="65"/>
      <c r="GX387" s="65"/>
      <c r="GY387" s="65"/>
      <c r="GZ387" s="65"/>
      <c r="HA387" s="65"/>
      <c r="HB387" s="65"/>
      <c r="HC387" s="65"/>
      <c r="HD387" s="65"/>
      <c r="HE387" s="65"/>
      <c r="HF387" s="65"/>
      <c r="HG387" s="65"/>
      <c r="HH387" s="65"/>
      <c r="HI387" s="65"/>
      <c r="HJ387" s="65"/>
      <c r="HK387" s="65"/>
      <c r="HL387" s="65"/>
      <c r="HM387" s="65"/>
      <c r="HN387" s="65"/>
      <c r="HO387" s="65"/>
      <c r="HP387" s="65"/>
      <c r="HQ387" s="65"/>
      <c r="HR387" s="65"/>
      <c r="HS387" s="65"/>
      <c r="HT387" s="65"/>
      <c r="HU387" s="65"/>
      <c r="HV387" s="65"/>
      <c r="HW387" s="65"/>
      <c r="HX387" s="65"/>
      <c r="HY387" s="65"/>
      <c r="HZ387" s="65"/>
      <c r="IA387" s="65"/>
      <c r="IB387" s="65"/>
      <c r="IC387" s="65"/>
    </row>
    <row r="388" spans="2:237" s="62" customFormat="1" ht="12">
      <c r="B388" s="63"/>
      <c r="C388" s="64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65"/>
      <c r="GR388" s="65"/>
      <c r="GS388" s="65"/>
      <c r="GT388" s="65"/>
      <c r="GU388" s="65"/>
      <c r="GV388" s="65"/>
      <c r="GW388" s="65"/>
      <c r="GX388" s="65"/>
      <c r="GY388" s="65"/>
      <c r="GZ388" s="65"/>
      <c r="HA388" s="65"/>
      <c r="HB388" s="65"/>
      <c r="HC388" s="65"/>
      <c r="HD388" s="65"/>
      <c r="HE388" s="65"/>
      <c r="HF388" s="65"/>
      <c r="HG388" s="65"/>
      <c r="HH388" s="65"/>
      <c r="HI388" s="65"/>
      <c r="HJ388" s="65"/>
      <c r="HK388" s="65"/>
      <c r="HL388" s="65"/>
      <c r="HM388" s="65"/>
      <c r="HN388" s="65"/>
      <c r="HO388" s="65"/>
      <c r="HP388" s="65"/>
      <c r="HQ388" s="65"/>
      <c r="HR388" s="65"/>
      <c r="HS388" s="65"/>
      <c r="HT388" s="65"/>
      <c r="HU388" s="65"/>
      <c r="HV388" s="65"/>
      <c r="HW388" s="65"/>
      <c r="HX388" s="65"/>
      <c r="HY388" s="65"/>
      <c r="HZ388" s="65"/>
      <c r="IA388" s="65"/>
      <c r="IB388" s="65"/>
      <c r="IC388" s="65"/>
    </row>
    <row r="390" spans="2:237" s="62" customFormat="1" ht="12">
      <c r="B390" s="63"/>
      <c r="C390" s="64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  <c r="EQ390" s="65"/>
      <c r="ER390" s="65"/>
      <c r="ES390" s="65"/>
      <c r="ET390" s="65"/>
      <c r="EU390" s="65"/>
      <c r="EV390" s="65"/>
      <c r="EW390" s="65"/>
      <c r="EX390" s="65"/>
      <c r="EY390" s="65"/>
      <c r="EZ390" s="65"/>
      <c r="FA390" s="65"/>
      <c r="FB390" s="65"/>
      <c r="FC390" s="65"/>
      <c r="FD390" s="65"/>
      <c r="FE390" s="65"/>
      <c r="FF390" s="65"/>
      <c r="FG390" s="65"/>
      <c r="FH390" s="65"/>
      <c r="FI390" s="65"/>
      <c r="FJ390" s="65"/>
      <c r="FK390" s="65"/>
      <c r="FL390" s="65"/>
      <c r="FM390" s="65"/>
      <c r="FN390" s="65"/>
      <c r="FO390" s="65"/>
      <c r="FP390" s="65"/>
      <c r="FQ390" s="65"/>
      <c r="FR390" s="65"/>
      <c r="FS390" s="65"/>
      <c r="FT390" s="65"/>
      <c r="FU390" s="65"/>
      <c r="FV390" s="65"/>
      <c r="FW390" s="65"/>
      <c r="FX390" s="65"/>
      <c r="FY390" s="65"/>
      <c r="FZ390" s="65"/>
      <c r="GA390" s="65"/>
      <c r="GB390" s="65"/>
      <c r="GC390" s="65"/>
      <c r="GD390" s="65"/>
      <c r="GE390" s="65"/>
      <c r="GF390" s="65"/>
      <c r="GG390" s="65"/>
      <c r="GH390" s="65"/>
      <c r="GI390" s="65"/>
      <c r="GJ390" s="65"/>
      <c r="GK390" s="65"/>
      <c r="GL390" s="65"/>
      <c r="GM390" s="65"/>
      <c r="GN390" s="65"/>
      <c r="GO390" s="65"/>
      <c r="GP390" s="65"/>
      <c r="GQ390" s="65"/>
      <c r="GR390" s="65"/>
      <c r="GS390" s="65"/>
      <c r="GT390" s="65"/>
      <c r="GU390" s="65"/>
      <c r="GV390" s="65"/>
      <c r="GW390" s="65"/>
      <c r="GX390" s="65"/>
      <c r="GY390" s="65"/>
      <c r="GZ390" s="65"/>
      <c r="HA390" s="65"/>
      <c r="HB390" s="65"/>
      <c r="HC390" s="65"/>
      <c r="HD390" s="65"/>
      <c r="HE390" s="65"/>
      <c r="HF390" s="65"/>
      <c r="HG390" s="65"/>
      <c r="HH390" s="65"/>
      <c r="HI390" s="65"/>
      <c r="HJ390" s="65"/>
      <c r="HK390" s="65"/>
      <c r="HL390" s="65"/>
      <c r="HM390" s="65"/>
      <c r="HN390" s="65"/>
      <c r="HO390" s="65"/>
      <c r="HP390" s="65"/>
      <c r="HQ390" s="65"/>
      <c r="HR390" s="65"/>
      <c r="HS390" s="65"/>
      <c r="HT390" s="65"/>
      <c r="HU390" s="65"/>
      <c r="HV390" s="65"/>
      <c r="HW390" s="65"/>
      <c r="HX390" s="65"/>
      <c r="HY390" s="65"/>
      <c r="HZ390" s="65"/>
      <c r="IA390" s="65"/>
      <c r="IB390" s="65"/>
      <c r="IC390" s="65"/>
    </row>
    <row r="391" spans="2:237" s="62" customFormat="1" ht="12">
      <c r="B391" s="63"/>
      <c r="C391" s="64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  <c r="EQ391" s="65"/>
      <c r="ER391" s="65"/>
      <c r="ES391" s="65"/>
      <c r="ET391" s="65"/>
      <c r="EU391" s="65"/>
      <c r="EV391" s="65"/>
      <c r="EW391" s="65"/>
      <c r="EX391" s="65"/>
      <c r="EY391" s="65"/>
      <c r="EZ391" s="65"/>
      <c r="FA391" s="65"/>
      <c r="FB391" s="65"/>
      <c r="FC391" s="65"/>
      <c r="FD391" s="65"/>
      <c r="FE391" s="65"/>
      <c r="FF391" s="65"/>
      <c r="FG391" s="65"/>
      <c r="FH391" s="65"/>
      <c r="FI391" s="65"/>
      <c r="FJ391" s="65"/>
      <c r="FK391" s="65"/>
      <c r="FL391" s="65"/>
      <c r="FM391" s="65"/>
      <c r="FN391" s="65"/>
      <c r="FO391" s="65"/>
      <c r="FP391" s="65"/>
      <c r="FQ391" s="65"/>
      <c r="FR391" s="65"/>
      <c r="FS391" s="65"/>
      <c r="FT391" s="65"/>
      <c r="FU391" s="65"/>
      <c r="FV391" s="65"/>
      <c r="FW391" s="65"/>
      <c r="FX391" s="65"/>
      <c r="FY391" s="65"/>
      <c r="FZ391" s="65"/>
      <c r="GA391" s="65"/>
      <c r="GB391" s="65"/>
      <c r="GC391" s="65"/>
      <c r="GD391" s="65"/>
      <c r="GE391" s="65"/>
      <c r="GF391" s="65"/>
      <c r="GG391" s="65"/>
      <c r="GH391" s="65"/>
      <c r="GI391" s="65"/>
      <c r="GJ391" s="65"/>
      <c r="GK391" s="65"/>
      <c r="GL391" s="65"/>
      <c r="GM391" s="65"/>
      <c r="GN391" s="65"/>
      <c r="GO391" s="65"/>
      <c r="GP391" s="65"/>
      <c r="GQ391" s="65"/>
      <c r="GR391" s="65"/>
      <c r="GS391" s="65"/>
      <c r="GT391" s="65"/>
      <c r="GU391" s="65"/>
      <c r="GV391" s="65"/>
      <c r="GW391" s="65"/>
      <c r="GX391" s="65"/>
      <c r="GY391" s="65"/>
      <c r="GZ391" s="65"/>
      <c r="HA391" s="65"/>
      <c r="HB391" s="65"/>
      <c r="HC391" s="65"/>
      <c r="HD391" s="65"/>
      <c r="HE391" s="65"/>
      <c r="HF391" s="65"/>
      <c r="HG391" s="65"/>
      <c r="HH391" s="65"/>
      <c r="HI391" s="65"/>
      <c r="HJ391" s="65"/>
      <c r="HK391" s="65"/>
      <c r="HL391" s="65"/>
      <c r="HM391" s="65"/>
      <c r="HN391" s="65"/>
      <c r="HO391" s="65"/>
      <c r="HP391" s="65"/>
      <c r="HQ391" s="65"/>
      <c r="HR391" s="65"/>
      <c r="HS391" s="65"/>
      <c r="HT391" s="65"/>
      <c r="HU391" s="65"/>
      <c r="HV391" s="65"/>
      <c r="HW391" s="65"/>
      <c r="HX391" s="65"/>
      <c r="HY391" s="65"/>
      <c r="HZ391" s="65"/>
      <c r="IA391" s="65"/>
      <c r="IB391" s="65"/>
      <c r="IC391" s="65"/>
    </row>
    <row r="392" spans="2:237" s="62" customFormat="1" ht="12">
      <c r="B392" s="63"/>
      <c r="C392" s="64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  <c r="EQ392" s="65"/>
      <c r="ER392" s="65"/>
      <c r="ES392" s="65"/>
      <c r="ET392" s="65"/>
      <c r="EU392" s="65"/>
      <c r="EV392" s="65"/>
      <c r="EW392" s="65"/>
      <c r="EX392" s="65"/>
      <c r="EY392" s="65"/>
      <c r="EZ392" s="65"/>
      <c r="FA392" s="65"/>
      <c r="FB392" s="65"/>
      <c r="FC392" s="65"/>
      <c r="FD392" s="65"/>
      <c r="FE392" s="65"/>
      <c r="FF392" s="65"/>
      <c r="FG392" s="65"/>
      <c r="FH392" s="65"/>
      <c r="FI392" s="65"/>
      <c r="FJ392" s="65"/>
      <c r="FK392" s="65"/>
      <c r="FL392" s="65"/>
      <c r="FM392" s="65"/>
      <c r="FN392" s="65"/>
      <c r="FO392" s="65"/>
      <c r="FP392" s="65"/>
      <c r="FQ392" s="65"/>
      <c r="FR392" s="65"/>
      <c r="FS392" s="65"/>
      <c r="FT392" s="65"/>
      <c r="FU392" s="65"/>
      <c r="FV392" s="65"/>
      <c r="FW392" s="65"/>
      <c r="FX392" s="65"/>
      <c r="FY392" s="65"/>
      <c r="FZ392" s="65"/>
      <c r="GA392" s="65"/>
      <c r="GB392" s="65"/>
      <c r="GC392" s="65"/>
      <c r="GD392" s="65"/>
      <c r="GE392" s="65"/>
      <c r="GF392" s="65"/>
      <c r="GG392" s="65"/>
      <c r="GH392" s="65"/>
      <c r="GI392" s="65"/>
      <c r="GJ392" s="65"/>
      <c r="GK392" s="65"/>
      <c r="GL392" s="65"/>
      <c r="GM392" s="65"/>
      <c r="GN392" s="65"/>
      <c r="GO392" s="65"/>
      <c r="GP392" s="65"/>
      <c r="GQ392" s="65"/>
      <c r="GR392" s="65"/>
      <c r="GS392" s="65"/>
      <c r="GT392" s="65"/>
      <c r="GU392" s="65"/>
      <c r="GV392" s="65"/>
      <c r="GW392" s="65"/>
      <c r="GX392" s="65"/>
      <c r="GY392" s="65"/>
      <c r="GZ392" s="65"/>
      <c r="HA392" s="65"/>
      <c r="HB392" s="65"/>
      <c r="HC392" s="65"/>
      <c r="HD392" s="65"/>
      <c r="HE392" s="65"/>
      <c r="HF392" s="65"/>
      <c r="HG392" s="65"/>
      <c r="HH392" s="65"/>
      <c r="HI392" s="65"/>
      <c r="HJ392" s="65"/>
      <c r="HK392" s="65"/>
      <c r="HL392" s="65"/>
      <c r="HM392" s="65"/>
      <c r="HN392" s="65"/>
      <c r="HO392" s="65"/>
      <c r="HP392" s="65"/>
      <c r="HQ392" s="65"/>
      <c r="HR392" s="65"/>
      <c r="HS392" s="65"/>
      <c r="HT392" s="65"/>
      <c r="HU392" s="65"/>
      <c r="HV392" s="65"/>
      <c r="HW392" s="65"/>
      <c r="HX392" s="65"/>
      <c r="HY392" s="65"/>
      <c r="HZ392" s="65"/>
      <c r="IA392" s="65"/>
      <c r="IB392" s="65"/>
      <c r="IC392" s="65"/>
    </row>
    <row r="393" spans="2:237" s="62" customFormat="1" ht="12">
      <c r="B393" s="63"/>
      <c r="C393" s="64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5"/>
      <c r="FM393" s="65"/>
      <c r="FN393" s="65"/>
      <c r="FO393" s="65"/>
      <c r="FP393" s="65"/>
      <c r="FQ393" s="65"/>
      <c r="FR393" s="65"/>
      <c r="FS393" s="65"/>
      <c r="FT393" s="65"/>
      <c r="FU393" s="65"/>
      <c r="FV393" s="65"/>
      <c r="FW393" s="65"/>
      <c r="FX393" s="65"/>
      <c r="FY393" s="65"/>
      <c r="FZ393" s="65"/>
      <c r="GA393" s="65"/>
      <c r="GB393" s="65"/>
      <c r="GC393" s="65"/>
      <c r="GD393" s="65"/>
      <c r="GE393" s="65"/>
      <c r="GF393" s="65"/>
      <c r="GG393" s="65"/>
      <c r="GH393" s="65"/>
      <c r="GI393" s="65"/>
      <c r="GJ393" s="65"/>
      <c r="GK393" s="65"/>
      <c r="GL393" s="65"/>
      <c r="GM393" s="65"/>
      <c r="GN393" s="65"/>
      <c r="GO393" s="65"/>
      <c r="GP393" s="65"/>
      <c r="GQ393" s="65"/>
      <c r="GR393" s="65"/>
      <c r="GS393" s="65"/>
      <c r="GT393" s="65"/>
      <c r="GU393" s="65"/>
      <c r="GV393" s="65"/>
      <c r="GW393" s="65"/>
      <c r="GX393" s="65"/>
      <c r="GY393" s="65"/>
      <c r="GZ393" s="65"/>
      <c r="HA393" s="65"/>
      <c r="HB393" s="65"/>
      <c r="HC393" s="65"/>
      <c r="HD393" s="65"/>
      <c r="HE393" s="65"/>
      <c r="HF393" s="65"/>
      <c r="HG393" s="65"/>
      <c r="HH393" s="65"/>
      <c r="HI393" s="65"/>
      <c r="HJ393" s="65"/>
      <c r="HK393" s="65"/>
      <c r="HL393" s="65"/>
      <c r="HM393" s="65"/>
      <c r="HN393" s="65"/>
      <c r="HO393" s="65"/>
      <c r="HP393" s="65"/>
      <c r="HQ393" s="65"/>
      <c r="HR393" s="65"/>
      <c r="HS393" s="65"/>
      <c r="HT393" s="65"/>
      <c r="HU393" s="65"/>
      <c r="HV393" s="65"/>
      <c r="HW393" s="65"/>
      <c r="HX393" s="65"/>
      <c r="HY393" s="65"/>
      <c r="HZ393" s="65"/>
      <c r="IA393" s="65"/>
      <c r="IB393" s="65"/>
      <c r="IC393" s="65"/>
    </row>
    <row r="394" spans="2:237" s="62" customFormat="1" ht="12">
      <c r="B394" s="63"/>
      <c r="C394" s="64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  <c r="EQ394" s="65"/>
      <c r="ER394" s="65"/>
      <c r="ES394" s="65"/>
      <c r="ET394" s="65"/>
      <c r="EU394" s="65"/>
      <c r="EV394" s="65"/>
      <c r="EW394" s="65"/>
      <c r="EX394" s="65"/>
      <c r="EY394" s="65"/>
      <c r="EZ394" s="65"/>
      <c r="FA394" s="65"/>
      <c r="FB394" s="65"/>
      <c r="FC394" s="65"/>
      <c r="FD394" s="65"/>
      <c r="FE394" s="65"/>
      <c r="FF394" s="65"/>
      <c r="FG394" s="65"/>
      <c r="FH394" s="65"/>
      <c r="FI394" s="65"/>
      <c r="FJ394" s="65"/>
      <c r="FK394" s="65"/>
      <c r="FL394" s="65"/>
      <c r="FM394" s="65"/>
      <c r="FN394" s="65"/>
      <c r="FO394" s="65"/>
      <c r="FP394" s="65"/>
      <c r="FQ394" s="65"/>
      <c r="FR394" s="65"/>
      <c r="FS394" s="65"/>
      <c r="FT394" s="65"/>
      <c r="FU394" s="65"/>
      <c r="FV394" s="65"/>
      <c r="FW394" s="65"/>
      <c r="FX394" s="65"/>
      <c r="FY394" s="65"/>
      <c r="FZ394" s="65"/>
      <c r="GA394" s="65"/>
      <c r="GB394" s="65"/>
      <c r="GC394" s="65"/>
      <c r="GD394" s="65"/>
      <c r="GE394" s="65"/>
      <c r="GF394" s="65"/>
      <c r="GG394" s="65"/>
      <c r="GH394" s="65"/>
      <c r="GI394" s="65"/>
      <c r="GJ394" s="65"/>
      <c r="GK394" s="65"/>
      <c r="GL394" s="65"/>
      <c r="GM394" s="65"/>
      <c r="GN394" s="65"/>
      <c r="GO394" s="65"/>
      <c r="GP394" s="65"/>
      <c r="GQ394" s="65"/>
      <c r="GR394" s="65"/>
      <c r="GS394" s="65"/>
      <c r="GT394" s="65"/>
      <c r="GU394" s="65"/>
      <c r="GV394" s="65"/>
      <c r="GW394" s="65"/>
      <c r="GX394" s="65"/>
      <c r="GY394" s="65"/>
      <c r="GZ394" s="65"/>
      <c r="HA394" s="65"/>
      <c r="HB394" s="65"/>
      <c r="HC394" s="65"/>
      <c r="HD394" s="65"/>
      <c r="HE394" s="65"/>
      <c r="HF394" s="65"/>
      <c r="HG394" s="65"/>
      <c r="HH394" s="65"/>
      <c r="HI394" s="65"/>
      <c r="HJ394" s="65"/>
      <c r="HK394" s="65"/>
      <c r="HL394" s="65"/>
      <c r="HM394" s="65"/>
      <c r="HN394" s="65"/>
      <c r="HO394" s="65"/>
      <c r="HP394" s="65"/>
      <c r="HQ394" s="65"/>
      <c r="HR394" s="65"/>
      <c r="HS394" s="65"/>
      <c r="HT394" s="65"/>
      <c r="HU394" s="65"/>
      <c r="HV394" s="65"/>
      <c r="HW394" s="65"/>
      <c r="HX394" s="65"/>
      <c r="HY394" s="65"/>
      <c r="HZ394" s="65"/>
      <c r="IA394" s="65"/>
      <c r="IB394" s="65"/>
      <c r="IC394" s="65"/>
    </row>
    <row r="395" spans="2:237" s="62" customFormat="1" ht="12">
      <c r="B395" s="63"/>
      <c r="C395" s="64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  <c r="EQ395" s="65"/>
      <c r="ER395" s="65"/>
      <c r="ES395" s="65"/>
      <c r="ET395" s="65"/>
      <c r="EU395" s="65"/>
      <c r="EV395" s="65"/>
      <c r="EW395" s="65"/>
      <c r="EX395" s="65"/>
      <c r="EY395" s="65"/>
      <c r="EZ395" s="65"/>
      <c r="FA395" s="65"/>
      <c r="FB395" s="65"/>
      <c r="FC395" s="65"/>
      <c r="FD395" s="65"/>
      <c r="FE395" s="65"/>
      <c r="FF395" s="65"/>
      <c r="FG395" s="65"/>
      <c r="FH395" s="65"/>
      <c r="FI395" s="65"/>
      <c r="FJ395" s="65"/>
      <c r="FK395" s="65"/>
      <c r="FL395" s="65"/>
      <c r="FM395" s="65"/>
      <c r="FN395" s="65"/>
      <c r="FO395" s="65"/>
      <c r="FP395" s="65"/>
      <c r="FQ395" s="65"/>
      <c r="FR395" s="65"/>
      <c r="FS395" s="65"/>
      <c r="FT395" s="65"/>
      <c r="FU395" s="65"/>
      <c r="FV395" s="65"/>
      <c r="FW395" s="65"/>
      <c r="FX395" s="65"/>
      <c r="FY395" s="65"/>
      <c r="FZ395" s="65"/>
      <c r="GA395" s="65"/>
      <c r="GB395" s="65"/>
      <c r="GC395" s="65"/>
      <c r="GD395" s="65"/>
      <c r="GE395" s="65"/>
      <c r="GF395" s="65"/>
      <c r="GG395" s="65"/>
      <c r="GH395" s="65"/>
      <c r="GI395" s="65"/>
      <c r="GJ395" s="65"/>
      <c r="GK395" s="65"/>
      <c r="GL395" s="65"/>
      <c r="GM395" s="65"/>
      <c r="GN395" s="65"/>
      <c r="GO395" s="65"/>
      <c r="GP395" s="65"/>
      <c r="GQ395" s="65"/>
      <c r="GR395" s="65"/>
      <c r="GS395" s="65"/>
      <c r="GT395" s="65"/>
      <c r="GU395" s="65"/>
      <c r="GV395" s="65"/>
      <c r="GW395" s="65"/>
      <c r="GX395" s="65"/>
      <c r="GY395" s="65"/>
      <c r="GZ395" s="65"/>
      <c r="HA395" s="65"/>
      <c r="HB395" s="65"/>
      <c r="HC395" s="65"/>
      <c r="HD395" s="65"/>
      <c r="HE395" s="65"/>
      <c r="HF395" s="65"/>
      <c r="HG395" s="65"/>
      <c r="HH395" s="65"/>
      <c r="HI395" s="65"/>
      <c r="HJ395" s="65"/>
      <c r="HK395" s="65"/>
      <c r="HL395" s="65"/>
      <c r="HM395" s="65"/>
      <c r="HN395" s="65"/>
      <c r="HO395" s="65"/>
      <c r="HP395" s="65"/>
      <c r="HQ395" s="65"/>
      <c r="HR395" s="65"/>
      <c r="HS395" s="65"/>
      <c r="HT395" s="65"/>
      <c r="HU395" s="65"/>
      <c r="HV395" s="65"/>
      <c r="HW395" s="65"/>
      <c r="HX395" s="65"/>
      <c r="HY395" s="65"/>
      <c r="HZ395" s="65"/>
      <c r="IA395" s="65"/>
      <c r="IB395" s="65"/>
      <c r="IC395" s="65"/>
    </row>
    <row r="396" spans="2:237" s="62" customFormat="1" ht="12">
      <c r="B396" s="63"/>
      <c r="C396" s="64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  <c r="EQ396" s="65"/>
      <c r="ER396" s="65"/>
      <c r="ES396" s="65"/>
      <c r="ET396" s="65"/>
      <c r="EU396" s="65"/>
      <c r="EV396" s="65"/>
      <c r="EW396" s="65"/>
      <c r="EX396" s="65"/>
      <c r="EY396" s="65"/>
      <c r="EZ396" s="65"/>
      <c r="FA396" s="65"/>
      <c r="FB396" s="65"/>
      <c r="FC396" s="65"/>
      <c r="FD396" s="65"/>
      <c r="FE396" s="65"/>
      <c r="FF396" s="65"/>
      <c r="FG396" s="65"/>
      <c r="FH396" s="65"/>
      <c r="FI396" s="65"/>
      <c r="FJ396" s="65"/>
      <c r="FK396" s="65"/>
      <c r="FL396" s="65"/>
      <c r="FM396" s="65"/>
      <c r="FN396" s="65"/>
      <c r="FO396" s="65"/>
      <c r="FP396" s="65"/>
      <c r="FQ396" s="65"/>
      <c r="FR396" s="65"/>
      <c r="FS396" s="65"/>
      <c r="FT396" s="65"/>
      <c r="FU396" s="65"/>
      <c r="FV396" s="65"/>
      <c r="FW396" s="65"/>
      <c r="FX396" s="65"/>
      <c r="FY396" s="65"/>
      <c r="FZ396" s="65"/>
      <c r="GA396" s="65"/>
      <c r="GB396" s="65"/>
      <c r="GC396" s="65"/>
      <c r="GD396" s="65"/>
      <c r="GE396" s="65"/>
      <c r="GF396" s="65"/>
      <c r="GG396" s="65"/>
      <c r="GH396" s="65"/>
      <c r="GI396" s="65"/>
      <c r="GJ396" s="65"/>
      <c r="GK396" s="65"/>
      <c r="GL396" s="65"/>
      <c r="GM396" s="65"/>
      <c r="GN396" s="65"/>
      <c r="GO396" s="65"/>
      <c r="GP396" s="65"/>
      <c r="GQ396" s="65"/>
      <c r="GR396" s="65"/>
      <c r="GS396" s="65"/>
      <c r="GT396" s="65"/>
      <c r="GU396" s="65"/>
      <c r="GV396" s="65"/>
      <c r="GW396" s="65"/>
      <c r="GX396" s="65"/>
      <c r="GY396" s="65"/>
      <c r="GZ396" s="65"/>
      <c r="HA396" s="65"/>
      <c r="HB396" s="65"/>
      <c r="HC396" s="65"/>
      <c r="HD396" s="65"/>
      <c r="HE396" s="65"/>
      <c r="HF396" s="65"/>
      <c r="HG396" s="65"/>
      <c r="HH396" s="65"/>
      <c r="HI396" s="65"/>
      <c r="HJ396" s="65"/>
      <c r="HK396" s="65"/>
      <c r="HL396" s="65"/>
      <c r="HM396" s="65"/>
      <c r="HN396" s="65"/>
      <c r="HO396" s="65"/>
      <c r="HP396" s="65"/>
      <c r="HQ396" s="65"/>
      <c r="HR396" s="65"/>
      <c r="HS396" s="65"/>
      <c r="HT396" s="65"/>
      <c r="HU396" s="65"/>
      <c r="HV396" s="65"/>
      <c r="HW396" s="65"/>
      <c r="HX396" s="65"/>
      <c r="HY396" s="65"/>
      <c r="HZ396" s="65"/>
      <c r="IA396" s="65"/>
      <c r="IB396" s="65"/>
      <c r="IC396" s="65"/>
    </row>
  </sheetData>
  <mergeCells count="18">
    <mergeCell ref="A2:G2"/>
    <mergeCell ref="A3:E3"/>
    <mergeCell ref="A4:G4"/>
    <mergeCell ref="A5:G5"/>
    <mergeCell ref="A6:E6"/>
    <mergeCell ref="A7:E7"/>
    <mergeCell ref="A8:A10"/>
    <mergeCell ref="B8:B10"/>
    <mergeCell ref="C8:C10"/>
    <mergeCell ref="D8:D10"/>
    <mergeCell ref="E8:E10"/>
    <mergeCell ref="D41:G41"/>
    <mergeCell ref="F8:F10"/>
    <mergeCell ref="G8:G10"/>
    <mergeCell ref="D25:F25"/>
    <mergeCell ref="D26:F26"/>
    <mergeCell ref="D27:F27"/>
    <mergeCell ref="D40:G40"/>
  </mergeCells>
  <printOptions horizontalCentered="1"/>
  <pageMargins left="0.59055118110236227" right="0.19685039370078741" top="0.31496062992125984" bottom="0.9055118110236221" header="0.31496062992125984" footer="0.51181102362204722"/>
  <pageSetup paperSize="9" scale="52" fitToWidth="0" fitToHeight="0" orientation="portrait" useFirstPageNumber="1" r:id="rId1"/>
  <headerFooter alignWithMargins="0">
    <oddHeader>&amp;C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C402"/>
  <sheetViews>
    <sheetView topLeftCell="A11" zoomScale="120" zoomScaleNormal="120" workbookViewId="0">
      <selection activeCell="E38" sqref="E38"/>
    </sheetView>
  </sheetViews>
  <sheetFormatPr defaultColWidth="9.7109375" defaultRowHeight="48" customHeight="1"/>
  <cols>
    <col min="1" max="1" width="8.7109375" style="62" customWidth="1"/>
    <col min="2" max="2" width="14.42578125" style="63" customWidth="1"/>
    <col min="3" max="3" width="95.5703125" style="64" customWidth="1"/>
    <col min="4" max="4" width="11.5703125" style="62" customWidth="1"/>
    <col min="5" max="5" width="12.140625" style="62" customWidth="1"/>
    <col min="6" max="6" width="16.7109375" style="65" customWidth="1"/>
    <col min="7" max="7" width="15.5703125" style="65" customWidth="1"/>
    <col min="8" max="16384" width="9.7109375" style="65"/>
  </cols>
  <sheetData>
    <row r="1" spans="1:237" ht="12"/>
    <row r="2" spans="1:237" ht="63" customHeight="1">
      <c r="A2" s="598" t="s">
        <v>809</v>
      </c>
      <c r="B2" s="598"/>
      <c r="C2" s="598"/>
      <c r="D2" s="598"/>
      <c r="E2" s="598"/>
      <c r="F2" s="598"/>
      <c r="G2" s="598"/>
    </row>
    <row r="3" spans="1:237" ht="0.75" hidden="1" customHeight="1">
      <c r="A3" s="599"/>
      <c r="B3" s="599"/>
      <c r="C3" s="599"/>
      <c r="D3" s="599"/>
      <c r="E3" s="599"/>
    </row>
    <row r="4" spans="1:237" ht="40.5" customHeight="1">
      <c r="A4" s="585" t="s">
        <v>255</v>
      </c>
      <c r="B4" s="608"/>
      <c r="C4" s="608"/>
      <c r="D4" s="608"/>
      <c r="E4" s="608"/>
      <c r="F4" s="608"/>
      <c r="G4" s="608"/>
    </row>
    <row r="5" spans="1:237" ht="27.75" customHeight="1">
      <c r="A5" s="606" t="s">
        <v>248</v>
      </c>
      <c r="B5" s="607"/>
      <c r="C5" s="607"/>
      <c r="D5" s="607"/>
      <c r="E5" s="607"/>
      <c r="F5" s="607"/>
      <c r="G5" s="607"/>
    </row>
    <row r="6" spans="1:237" ht="12" customHeight="1">
      <c r="A6" s="599"/>
      <c r="B6" s="599"/>
      <c r="C6" s="599"/>
      <c r="D6" s="599"/>
      <c r="E6" s="599"/>
    </row>
    <row r="7" spans="1:237" ht="41.25" hidden="1" customHeight="1" thickBot="1">
      <c r="A7" s="599"/>
      <c r="B7" s="599"/>
      <c r="C7" s="599"/>
      <c r="D7" s="599"/>
      <c r="E7" s="599"/>
    </row>
    <row r="8" spans="1:237" ht="15" customHeight="1">
      <c r="A8" s="617" t="s">
        <v>15</v>
      </c>
      <c r="B8" s="618" t="s">
        <v>20</v>
      </c>
      <c r="C8" s="618" t="s">
        <v>165</v>
      </c>
      <c r="D8" s="617" t="s">
        <v>4</v>
      </c>
      <c r="E8" s="617" t="s">
        <v>5</v>
      </c>
      <c r="F8" s="617" t="s">
        <v>62</v>
      </c>
      <c r="G8" s="617" t="s">
        <v>21</v>
      </c>
    </row>
    <row r="9" spans="1:237" ht="14.25" customHeight="1">
      <c r="A9" s="617"/>
      <c r="B9" s="618"/>
      <c r="C9" s="618"/>
      <c r="D9" s="617"/>
      <c r="E9" s="617"/>
      <c r="F9" s="617"/>
      <c r="G9" s="617"/>
    </row>
    <row r="10" spans="1:237" ht="14.25" customHeight="1">
      <c r="A10" s="617"/>
      <c r="B10" s="618"/>
      <c r="C10" s="618"/>
      <c r="D10" s="617"/>
      <c r="E10" s="617"/>
      <c r="F10" s="617"/>
      <c r="G10" s="61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</row>
    <row r="11" spans="1:237" ht="12" customHeight="1">
      <c r="A11" s="281">
        <v>1</v>
      </c>
      <c r="B11" s="281">
        <v>2</v>
      </c>
      <c r="C11" s="282" t="s">
        <v>14</v>
      </c>
      <c r="D11" s="281">
        <v>4</v>
      </c>
      <c r="E11" s="281">
        <v>5</v>
      </c>
      <c r="F11" s="283">
        <v>6</v>
      </c>
      <c r="G11" s="283">
        <v>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</row>
    <row r="12" spans="1:237" ht="5.25" customHeight="1">
      <c r="A12" s="281"/>
      <c r="B12" s="281"/>
      <c r="C12" s="282"/>
      <c r="D12" s="281"/>
      <c r="E12" s="281"/>
      <c r="F12" s="284"/>
      <c r="G12" s="284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</row>
    <row r="13" spans="1:237" ht="16.5" hidden="1" customHeight="1">
      <c r="A13" s="285"/>
      <c r="B13" s="285"/>
      <c r="C13" s="286"/>
      <c r="D13" s="287"/>
      <c r="E13" s="288"/>
      <c r="F13" s="284"/>
      <c r="G13" s="28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</row>
    <row r="14" spans="1:237" ht="34.5" hidden="1" customHeight="1">
      <c r="A14" s="260"/>
      <c r="B14" s="289"/>
      <c r="C14" s="290"/>
      <c r="D14" s="291"/>
      <c r="E14" s="292"/>
      <c r="F14" s="284"/>
      <c r="G14" s="284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</row>
    <row r="15" spans="1:237" ht="15" hidden="1" customHeight="1">
      <c r="A15" s="21"/>
      <c r="B15" s="281"/>
      <c r="C15" s="20"/>
      <c r="D15" s="21"/>
      <c r="E15" s="293"/>
      <c r="F15" s="284"/>
      <c r="G15" s="284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</row>
    <row r="16" spans="1:237" ht="15">
      <c r="A16" s="294">
        <v>1</v>
      </c>
      <c r="B16" s="294" t="s">
        <v>166</v>
      </c>
      <c r="C16" s="295" t="s">
        <v>167</v>
      </c>
      <c r="D16" s="296" t="s">
        <v>17</v>
      </c>
      <c r="E16" s="297" t="s">
        <v>17</v>
      </c>
      <c r="F16" s="297" t="s">
        <v>17</v>
      </c>
      <c r="G16" s="298">
        <f>SUM(G17:G26)</f>
        <v>0</v>
      </c>
    </row>
    <row r="17" spans="1:7" ht="14.25">
      <c r="A17" s="299" t="s">
        <v>228</v>
      </c>
      <c r="B17" s="216"/>
      <c r="C17" s="300" t="s">
        <v>495</v>
      </c>
      <c r="D17" s="301" t="s">
        <v>18</v>
      </c>
      <c r="E17" s="103">
        <v>96</v>
      </c>
      <c r="F17" s="23">
        <v>0</v>
      </c>
      <c r="G17" s="23">
        <f t="shared" ref="G17" si="0">ROUND(E17*F17,2)</f>
        <v>0</v>
      </c>
    </row>
    <row r="18" spans="1:7" ht="14.25">
      <c r="A18" s="299" t="s">
        <v>229</v>
      </c>
      <c r="B18" s="216"/>
      <c r="C18" s="226" t="s">
        <v>496</v>
      </c>
      <c r="D18" s="265" t="s">
        <v>0</v>
      </c>
      <c r="E18" s="103">
        <v>2</v>
      </c>
      <c r="F18" s="23">
        <v>0</v>
      </c>
      <c r="G18" s="23">
        <f>ROUND(E18*F18,2)</f>
        <v>0</v>
      </c>
    </row>
    <row r="19" spans="1:7" ht="15">
      <c r="A19" s="280" t="s">
        <v>230</v>
      </c>
      <c r="B19" s="217"/>
      <c r="C19" s="226" t="s">
        <v>169</v>
      </c>
      <c r="D19" s="265" t="s">
        <v>0</v>
      </c>
      <c r="E19" s="103">
        <v>2</v>
      </c>
      <c r="F19" s="23">
        <v>0</v>
      </c>
      <c r="G19" s="23">
        <f t="shared" ref="G19:G29" si="1">ROUND(E19*F19,2)</f>
        <v>0</v>
      </c>
    </row>
    <row r="20" spans="1:7" ht="15">
      <c r="A20" s="280" t="s">
        <v>235</v>
      </c>
      <c r="B20" s="217"/>
      <c r="C20" s="226" t="s">
        <v>497</v>
      </c>
      <c r="D20" s="157" t="s">
        <v>18</v>
      </c>
      <c r="E20" s="103">
        <v>96</v>
      </c>
      <c r="F20" s="23">
        <v>0</v>
      </c>
      <c r="G20" s="23">
        <f t="shared" si="1"/>
        <v>0</v>
      </c>
    </row>
    <row r="21" spans="1:7" ht="14.25">
      <c r="A21" s="280" t="s">
        <v>236</v>
      </c>
      <c r="B21" s="192"/>
      <c r="C21" s="226" t="s">
        <v>426</v>
      </c>
      <c r="D21" s="157" t="s">
        <v>200</v>
      </c>
      <c r="E21" s="103">
        <v>20</v>
      </c>
      <c r="F21" s="23">
        <v>0</v>
      </c>
      <c r="G21" s="23">
        <f t="shared" si="1"/>
        <v>0</v>
      </c>
    </row>
    <row r="22" spans="1:7" ht="25.5">
      <c r="A22" s="280" t="s">
        <v>237</v>
      </c>
      <c r="B22" s="192"/>
      <c r="C22" s="226" t="s">
        <v>427</v>
      </c>
      <c r="D22" s="157" t="s">
        <v>18</v>
      </c>
      <c r="E22" s="103">
        <v>56</v>
      </c>
      <c r="F22" s="23">
        <v>0</v>
      </c>
      <c r="G22" s="23">
        <f t="shared" si="1"/>
        <v>0</v>
      </c>
    </row>
    <row r="23" spans="1:7" ht="25.5">
      <c r="A23" s="280" t="s">
        <v>249</v>
      </c>
      <c r="B23" s="192"/>
      <c r="C23" s="226" t="s">
        <v>429</v>
      </c>
      <c r="D23" s="157" t="s">
        <v>18</v>
      </c>
      <c r="E23" s="103">
        <v>8</v>
      </c>
      <c r="F23" s="23">
        <v>0</v>
      </c>
      <c r="G23" s="23">
        <f t="shared" si="1"/>
        <v>0</v>
      </c>
    </row>
    <row r="24" spans="1:7" ht="14.25">
      <c r="A24" s="280" t="s">
        <v>250</v>
      </c>
      <c r="B24" s="192"/>
      <c r="C24" s="226" t="s">
        <v>491</v>
      </c>
      <c r="D24" s="157" t="s">
        <v>0</v>
      </c>
      <c r="E24" s="103">
        <v>4</v>
      </c>
      <c r="F24" s="23">
        <v>0</v>
      </c>
      <c r="G24" s="23">
        <f t="shared" si="1"/>
        <v>0</v>
      </c>
    </row>
    <row r="25" spans="1:7" ht="14.25">
      <c r="A25" s="280" t="s">
        <v>251</v>
      </c>
      <c r="B25" s="192"/>
      <c r="C25" s="302" t="s">
        <v>428</v>
      </c>
      <c r="D25" s="157" t="s">
        <v>0</v>
      </c>
      <c r="E25" s="103">
        <v>4</v>
      </c>
      <c r="F25" s="23">
        <v>0</v>
      </c>
      <c r="G25" s="23">
        <f t="shared" ref="G25" si="2">ROUND(E25*F25,2)</f>
        <v>0</v>
      </c>
    </row>
    <row r="26" spans="1:7" ht="25.5">
      <c r="A26" s="280" t="s">
        <v>252</v>
      </c>
      <c r="B26" s="192"/>
      <c r="C26" s="226" t="s">
        <v>430</v>
      </c>
      <c r="D26" s="157" t="s">
        <v>18</v>
      </c>
      <c r="E26" s="103">
        <v>1</v>
      </c>
      <c r="F26" s="23">
        <v>0</v>
      </c>
      <c r="G26" s="23">
        <f t="shared" si="1"/>
        <v>0</v>
      </c>
    </row>
    <row r="27" spans="1:7" ht="15">
      <c r="A27" s="294">
        <v>3</v>
      </c>
      <c r="B27" s="294" t="s">
        <v>166</v>
      </c>
      <c r="C27" s="295" t="s">
        <v>171</v>
      </c>
      <c r="D27" s="296" t="s">
        <v>17</v>
      </c>
      <c r="E27" s="303" t="s">
        <v>17</v>
      </c>
      <c r="F27" s="304" t="s">
        <v>17</v>
      </c>
      <c r="G27" s="298">
        <f>SUM(G28:G29)</f>
        <v>0</v>
      </c>
    </row>
    <row r="28" spans="1:7" ht="28.5">
      <c r="A28" s="280" t="s">
        <v>284</v>
      </c>
      <c r="B28" s="157"/>
      <c r="C28" s="156" t="s">
        <v>498</v>
      </c>
      <c r="D28" s="157" t="s">
        <v>50</v>
      </c>
      <c r="E28" s="103">
        <v>4</v>
      </c>
      <c r="F28" s="23">
        <v>0</v>
      </c>
      <c r="G28" s="23">
        <f t="shared" si="1"/>
        <v>0</v>
      </c>
    </row>
    <row r="29" spans="1:7" ht="28.5">
      <c r="A29" s="280" t="s">
        <v>444</v>
      </c>
      <c r="B29" s="192"/>
      <c r="C29" s="156" t="s">
        <v>174</v>
      </c>
      <c r="D29" s="157" t="s">
        <v>50</v>
      </c>
      <c r="E29" s="103">
        <v>68</v>
      </c>
      <c r="F29" s="23">
        <v>0</v>
      </c>
      <c r="G29" s="23">
        <f t="shared" si="1"/>
        <v>0</v>
      </c>
    </row>
    <row r="30" spans="1:7" ht="15">
      <c r="A30" s="107"/>
      <c r="B30" s="194"/>
      <c r="C30" s="25"/>
      <c r="D30" s="194"/>
      <c r="E30" s="195"/>
      <c r="F30" s="16"/>
      <c r="G30" s="16"/>
    </row>
    <row r="31" spans="1:7" ht="15.75">
      <c r="A31" s="111"/>
      <c r="B31" s="27"/>
      <c r="C31" s="28"/>
      <c r="D31" s="619" t="s">
        <v>22</v>
      </c>
      <c r="E31" s="619"/>
      <c r="F31" s="619"/>
      <c r="G31" s="305">
        <f>G27+G16</f>
        <v>0</v>
      </c>
    </row>
    <row r="32" spans="1:7" ht="15.75">
      <c r="A32" s="111"/>
      <c r="B32" s="27"/>
      <c r="C32" s="28"/>
      <c r="D32" s="619" t="s">
        <v>24</v>
      </c>
      <c r="E32" s="619"/>
      <c r="F32" s="619"/>
      <c r="G32" s="305">
        <f>ROUND(0.23*G31,2)</f>
        <v>0</v>
      </c>
    </row>
    <row r="33" spans="1:7" ht="15.75">
      <c r="A33" s="111"/>
      <c r="B33" s="27"/>
      <c r="C33" s="28"/>
      <c r="D33" s="619" t="s">
        <v>189</v>
      </c>
      <c r="E33" s="619"/>
      <c r="F33" s="619"/>
      <c r="G33" s="305">
        <f>G31+G32</f>
        <v>0</v>
      </c>
    </row>
    <row r="34" spans="1:7" ht="15.75">
      <c r="A34" s="111"/>
      <c r="B34" s="112"/>
      <c r="C34" s="113"/>
      <c r="D34" s="114"/>
      <c r="E34" s="115"/>
    </row>
    <row r="35" spans="1:7" ht="15.75">
      <c r="A35" s="111"/>
      <c r="B35" s="112"/>
      <c r="C35" s="113"/>
      <c r="D35" s="114"/>
      <c r="E35" s="115"/>
    </row>
    <row r="36" spans="1:7" ht="15.75">
      <c r="A36" s="111"/>
      <c r="B36" s="112"/>
      <c r="C36" s="113"/>
      <c r="D36" s="114"/>
      <c r="E36" s="115"/>
    </row>
    <row r="37" spans="1:7" ht="15.75">
      <c r="A37" s="111"/>
      <c r="B37" s="112"/>
      <c r="C37" s="113"/>
      <c r="D37" s="114"/>
      <c r="E37" s="115"/>
    </row>
    <row r="38" spans="1:7" ht="15.75">
      <c r="A38" s="111"/>
      <c r="B38" s="112"/>
      <c r="C38" s="113"/>
      <c r="D38" s="114"/>
      <c r="E38" s="115"/>
    </row>
    <row r="39" spans="1:7" ht="15.75">
      <c r="A39" s="111"/>
      <c r="B39" s="112"/>
      <c r="C39" s="113"/>
      <c r="D39" s="114"/>
      <c r="E39" s="115"/>
    </row>
    <row r="40" spans="1:7" ht="15.75">
      <c r="A40" s="111"/>
      <c r="B40" s="112"/>
      <c r="C40" s="113"/>
      <c r="D40" s="114"/>
      <c r="E40" s="115"/>
    </row>
    <row r="41" spans="1:7" ht="15.75">
      <c r="A41" s="111"/>
      <c r="B41" s="112"/>
      <c r="C41" s="113"/>
      <c r="D41" s="114"/>
      <c r="E41" s="115"/>
    </row>
    <row r="42" spans="1:7" ht="15.75">
      <c r="A42" s="111"/>
      <c r="B42" s="112"/>
      <c r="C42" s="113"/>
      <c r="D42" s="114"/>
      <c r="E42" s="115"/>
    </row>
    <row r="43" spans="1:7" ht="15.75">
      <c r="A43" s="111"/>
      <c r="B43" s="112"/>
      <c r="C43" s="113"/>
      <c r="D43" s="114"/>
      <c r="E43" s="115"/>
    </row>
    <row r="44" spans="1:7" ht="15.75">
      <c r="A44" s="111"/>
      <c r="B44" s="112"/>
      <c r="C44" s="113"/>
      <c r="D44" s="114"/>
      <c r="E44" s="115"/>
    </row>
    <row r="45" spans="1:7" ht="15.75">
      <c r="A45" s="111"/>
      <c r="B45" s="112"/>
      <c r="C45" s="113"/>
      <c r="D45" s="114"/>
      <c r="E45" s="115"/>
    </row>
    <row r="46" spans="1:7" ht="15.75">
      <c r="A46" s="111"/>
      <c r="B46" s="112"/>
      <c r="C46" s="152" t="s">
        <v>242</v>
      </c>
      <c r="D46" s="595" t="s">
        <v>243</v>
      </c>
      <c r="E46" s="596"/>
      <c r="F46" s="596"/>
      <c r="G46" s="596"/>
    </row>
    <row r="47" spans="1:7" ht="15.75">
      <c r="A47" s="111"/>
      <c r="B47" s="112"/>
      <c r="C47" s="152" t="s">
        <v>241</v>
      </c>
      <c r="D47" s="595" t="s">
        <v>53</v>
      </c>
      <c r="E47" s="596"/>
      <c r="F47" s="596"/>
      <c r="G47" s="596"/>
    </row>
    <row r="48" spans="1:7" ht="15.75">
      <c r="A48" s="111"/>
      <c r="B48" s="112"/>
      <c r="C48" s="113"/>
      <c r="D48" s="114"/>
      <c r="E48" s="115"/>
    </row>
    <row r="49" spans="1:5" ht="15.75">
      <c r="A49" s="111"/>
      <c r="B49" s="112"/>
      <c r="C49" s="113"/>
      <c r="D49" s="114"/>
      <c r="E49" s="115"/>
    </row>
    <row r="50" spans="1:5" ht="15.75">
      <c r="A50" s="111"/>
      <c r="B50" s="112"/>
      <c r="C50" s="113"/>
      <c r="D50" s="114"/>
      <c r="E50" s="115"/>
    </row>
    <row r="51" spans="1:5" ht="15.75">
      <c r="A51" s="111"/>
      <c r="B51" s="112"/>
      <c r="C51" s="113"/>
      <c r="D51" s="114"/>
      <c r="E51" s="115"/>
    </row>
    <row r="52" spans="1:5" ht="15.75">
      <c r="A52" s="111"/>
      <c r="B52" s="112"/>
      <c r="C52" s="113"/>
      <c r="D52" s="114"/>
      <c r="E52" s="115"/>
    </row>
    <row r="53" spans="1:5" ht="15.75">
      <c r="A53" s="111"/>
      <c r="B53" s="112"/>
      <c r="C53" s="113"/>
      <c r="D53" s="114"/>
      <c r="E53" s="115"/>
    </row>
    <row r="54" spans="1:5" ht="15.75">
      <c r="A54" s="111"/>
      <c r="B54" s="112"/>
      <c r="C54" s="113"/>
      <c r="D54" s="114"/>
      <c r="E54" s="115"/>
    </row>
    <row r="55" spans="1:5" ht="14.25" customHeight="1">
      <c r="A55" s="111"/>
      <c r="B55" s="112"/>
      <c r="C55" s="113"/>
      <c r="D55" s="114"/>
      <c r="E55" s="115"/>
    </row>
    <row r="56" spans="1:5" ht="15.75">
      <c r="A56" s="111"/>
      <c r="B56" s="112"/>
      <c r="C56" s="113"/>
      <c r="D56" s="114"/>
      <c r="E56" s="115"/>
    </row>
    <row r="57" spans="1:5" ht="15.75">
      <c r="A57" s="111"/>
      <c r="B57" s="112"/>
      <c r="C57" s="113"/>
      <c r="D57" s="114"/>
      <c r="E57" s="115"/>
    </row>
    <row r="58" spans="1:5" ht="15.75">
      <c r="A58" s="111"/>
      <c r="B58" s="112"/>
      <c r="C58" s="113"/>
      <c r="D58" s="114"/>
      <c r="E58" s="115"/>
    </row>
    <row r="59" spans="1:5" ht="15.75">
      <c r="A59" s="111"/>
      <c r="B59" s="112"/>
      <c r="C59" s="113"/>
      <c r="D59" s="114"/>
      <c r="E59" s="115"/>
    </row>
    <row r="60" spans="1:5" ht="15.75">
      <c r="A60" s="111"/>
      <c r="B60" s="112"/>
      <c r="C60" s="113"/>
      <c r="D60" s="114"/>
      <c r="E60" s="115"/>
    </row>
    <row r="61" spans="1:5" ht="15.75">
      <c r="A61" s="111"/>
      <c r="B61" s="112"/>
      <c r="C61" s="113"/>
      <c r="D61" s="114"/>
      <c r="E61" s="115"/>
    </row>
    <row r="62" spans="1:5" ht="15.75">
      <c r="A62" s="111"/>
      <c r="B62" s="112"/>
      <c r="C62" s="113"/>
      <c r="D62" s="114"/>
      <c r="E62" s="115"/>
    </row>
    <row r="63" spans="1:5" ht="15.75">
      <c r="A63" s="111"/>
      <c r="B63" s="112"/>
      <c r="C63" s="113"/>
      <c r="D63" s="114"/>
      <c r="E63" s="115"/>
    </row>
    <row r="64" spans="1:5" ht="15.75">
      <c r="A64" s="111"/>
      <c r="B64" s="112"/>
      <c r="C64" s="113"/>
      <c r="D64" s="114"/>
      <c r="E64" s="115"/>
    </row>
    <row r="65" spans="1:5" ht="15.75">
      <c r="A65" s="111"/>
      <c r="B65" s="112"/>
      <c r="C65" s="113"/>
      <c r="D65" s="114"/>
      <c r="E65" s="115"/>
    </row>
    <row r="66" spans="1:5" ht="15.75">
      <c r="A66" s="111"/>
      <c r="B66" s="112"/>
      <c r="C66" s="113"/>
      <c r="D66" s="114"/>
      <c r="E66" s="115"/>
    </row>
    <row r="67" spans="1:5" ht="75" customHeight="1">
      <c r="A67" s="111"/>
      <c r="B67" s="112"/>
      <c r="C67" s="113"/>
      <c r="D67" s="114"/>
      <c r="E67" s="115"/>
    </row>
    <row r="68" spans="1:5" ht="15.75">
      <c r="A68" s="111"/>
      <c r="B68" s="112"/>
      <c r="C68" s="113"/>
      <c r="D68" s="114"/>
      <c r="E68" s="115"/>
    </row>
    <row r="69" spans="1:5" ht="15.75">
      <c r="A69" s="111"/>
      <c r="B69" s="112"/>
      <c r="C69" s="113"/>
      <c r="D69" s="114"/>
      <c r="E69" s="115"/>
    </row>
    <row r="70" spans="1:5" ht="15.75">
      <c r="A70" s="111"/>
      <c r="B70" s="112"/>
      <c r="C70" s="113"/>
      <c r="D70" s="114"/>
      <c r="E70" s="115"/>
    </row>
    <row r="71" spans="1:5" ht="15.75">
      <c r="A71" s="111"/>
      <c r="B71" s="112"/>
      <c r="C71" s="113"/>
      <c r="D71" s="114"/>
      <c r="E71" s="115"/>
    </row>
    <row r="72" spans="1:5" ht="15.75">
      <c r="A72" s="111"/>
      <c r="B72" s="112"/>
      <c r="C72" s="113"/>
      <c r="D72" s="114"/>
      <c r="E72" s="115"/>
    </row>
    <row r="73" spans="1:5" ht="15.75">
      <c r="A73" s="111"/>
      <c r="B73" s="112"/>
      <c r="C73" s="113"/>
      <c r="D73" s="114"/>
      <c r="E73" s="115"/>
    </row>
    <row r="74" spans="1:5" ht="15.75">
      <c r="A74" s="111"/>
      <c r="B74" s="112"/>
      <c r="C74" s="113"/>
      <c r="D74" s="114"/>
      <c r="E74" s="115"/>
    </row>
    <row r="75" spans="1:5" ht="15.75">
      <c r="A75" s="111"/>
      <c r="B75" s="112"/>
      <c r="C75" s="113"/>
      <c r="D75" s="114"/>
      <c r="E75" s="115"/>
    </row>
    <row r="76" spans="1:5" ht="15.75">
      <c r="A76" s="111"/>
      <c r="B76" s="112"/>
      <c r="C76" s="113"/>
      <c r="D76" s="114"/>
      <c r="E76" s="115"/>
    </row>
    <row r="77" spans="1:5" ht="15.75">
      <c r="A77" s="111"/>
      <c r="B77" s="112"/>
      <c r="C77" s="113"/>
      <c r="D77" s="114"/>
      <c r="E77" s="115"/>
    </row>
    <row r="78" spans="1:5" ht="15.75">
      <c r="A78" s="111"/>
      <c r="B78" s="112"/>
      <c r="C78" s="113"/>
      <c r="D78" s="114"/>
      <c r="E78" s="115"/>
    </row>
    <row r="79" spans="1:5" ht="15.75">
      <c r="A79" s="111"/>
      <c r="B79" s="112"/>
      <c r="C79" s="113"/>
      <c r="D79" s="114"/>
      <c r="E79" s="115"/>
    </row>
    <row r="80" spans="1:5" ht="15.75">
      <c r="A80" s="111"/>
      <c r="B80" s="116"/>
      <c r="C80" s="113"/>
      <c r="D80" s="114"/>
      <c r="E80" s="114"/>
    </row>
    <row r="81" spans="1:5" ht="15.75">
      <c r="A81" s="111"/>
      <c r="B81" s="112"/>
      <c r="C81" s="113"/>
      <c r="D81" s="114"/>
      <c r="E81" s="114"/>
    </row>
    <row r="82" spans="1:5" ht="15.75">
      <c r="A82" s="111"/>
      <c r="B82" s="117"/>
      <c r="C82" s="113"/>
      <c r="D82" s="114"/>
      <c r="E82" s="114"/>
    </row>
    <row r="83" spans="1:5" ht="15.75">
      <c r="A83" s="111"/>
      <c r="B83" s="117"/>
      <c r="D83" s="114"/>
      <c r="E83" s="114"/>
    </row>
    <row r="84" spans="1:5" ht="15.75">
      <c r="A84" s="111"/>
      <c r="B84" s="117"/>
      <c r="C84" s="118"/>
      <c r="D84" s="114"/>
      <c r="E84" s="114"/>
    </row>
    <row r="85" spans="1:5" ht="15.75">
      <c r="A85" s="111"/>
      <c r="B85" s="117"/>
      <c r="C85" s="119"/>
      <c r="D85" s="114"/>
      <c r="E85" s="114"/>
    </row>
    <row r="86" spans="1:5" ht="15.75">
      <c r="A86" s="111"/>
      <c r="B86" s="117"/>
      <c r="C86" s="113"/>
      <c r="D86" s="114"/>
      <c r="E86" s="114"/>
    </row>
    <row r="87" spans="1:5" ht="15.75">
      <c r="A87" s="111"/>
      <c r="B87" s="117"/>
      <c r="C87" s="113"/>
      <c r="D87" s="114"/>
      <c r="E87" s="114"/>
    </row>
    <row r="88" spans="1:5" ht="15.75">
      <c r="A88" s="111"/>
      <c r="B88" s="117"/>
      <c r="C88" s="113"/>
      <c r="D88" s="114"/>
      <c r="E88" s="114"/>
    </row>
    <row r="89" spans="1:5" ht="15.75">
      <c r="A89" s="111"/>
      <c r="B89" s="117"/>
      <c r="C89" s="113"/>
      <c r="D89" s="114"/>
      <c r="E89" s="114"/>
    </row>
    <row r="90" spans="1:5" ht="15.75">
      <c r="A90" s="111"/>
      <c r="B90" s="112"/>
      <c r="C90" s="113"/>
      <c r="D90" s="114"/>
      <c r="E90" s="114"/>
    </row>
    <row r="91" spans="1:5" ht="15.75">
      <c r="A91" s="111"/>
      <c r="B91" s="112"/>
      <c r="C91" s="113"/>
      <c r="D91" s="114"/>
      <c r="E91" s="114"/>
    </row>
    <row r="92" spans="1:5" ht="15.75">
      <c r="A92" s="111"/>
      <c r="B92" s="112"/>
      <c r="C92" s="113"/>
      <c r="D92" s="114"/>
      <c r="E92" s="114"/>
    </row>
    <row r="93" spans="1:5" ht="15.75">
      <c r="A93" s="111"/>
      <c r="B93" s="112"/>
      <c r="C93" s="113"/>
      <c r="D93" s="114"/>
      <c r="E93" s="114"/>
    </row>
    <row r="94" spans="1:5" ht="15.75">
      <c r="A94" s="111"/>
      <c r="B94" s="112"/>
      <c r="C94" s="113"/>
      <c r="D94" s="114"/>
      <c r="E94" s="114"/>
    </row>
    <row r="95" spans="1:5" ht="15.75">
      <c r="A95" s="111"/>
      <c r="B95" s="112"/>
      <c r="C95" s="113"/>
      <c r="D95" s="114"/>
      <c r="E95" s="114"/>
    </row>
    <row r="96" spans="1:5" ht="15.75">
      <c r="A96" s="111"/>
      <c r="B96" s="112"/>
      <c r="C96" s="113"/>
      <c r="D96" s="114"/>
      <c r="E96" s="114"/>
    </row>
    <row r="97" spans="1:5" ht="15.75">
      <c r="A97" s="111"/>
      <c r="B97" s="112"/>
      <c r="C97" s="113"/>
      <c r="D97" s="114"/>
      <c r="E97" s="114"/>
    </row>
    <row r="98" spans="1:5" ht="15.75">
      <c r="A98" s="111"/>
      <c r="B98" s="112"/>
      <c r="C98" s="113"/>
      <c r="D98" s="114"/>
      <c r="E98" s="114"/>
    </row>
    <row r="99" spans="1:5" ht="15.75">
      <c r="A99" s="111"/>
      <c r="B99" s="112"/>
      <c r="C99" s="113"/>
      <c r="D99" s="114"/>
      <c r="E99" s="114"/>
    </row>
    <row r="100" spans="1:5" ht="15.75">
      <c r="A100" s="111"/>
      <c r="B100" s="112"/>
      <c r="C100" s="113"/>
      <c r="D100" s="114"/>
      <c r="E100" s="114"/>
    </row>
    <row r="101" spans="1:5" ht="15.75">
      <c r="A101" s="111"/>
      <c r="B101" s="112"/>
      <c r="C101" s="113"/>
      <c r="D101" s="114"/>
      <c r="E101" s="114"/>
    </row>
    <row r="102" spans="1:5" ht="15.75">
      <c r="A102" s="111"/>
      <c r="B102" s="112"/>
      <c r="C102" s="113"/>
      <c r="D102" s="114"/>
      <c r="E102" s="114"/>
    </row>
    <row r="103" spans="1:5" ht="15.75">
      <c r="A103" s="111"/>
      <c r="B103" s="112"/>
      <c r="C103" s="113"/>
      <c r="D103" s="114"/>
      <c r="E103" s="114"/>
    </row>
    <row r="104" spans="1:5" ht="15.75">
      <c r="A104" s="111"/>
      <c r="B104" s="112"/>
      <c r="C104" s="113"/>
      <c r="D104" s="114"/>
      <c r="E104" s="114"/>
    </row>
    <row r="105" spans="1:5" ht="15.75">
      <c r="A105" s="111"/>
      <c r="B105" s="112"/>
      <c r="C105" s="113"/>
      <c r="D105" s="114"/>
      <c r="E105" s="114"/>
    </row>
    <row r="106" spans="1:5" ht="15.75">
      <c r="A106" s="111"/>
      <c r="B106" s="112"/>
      <c r="C106" s="113"/>
      <c r="D106" s="114"/>
      <c r="E106" s="114"/>
    </row>
    <row r="107" spans="1:5" ht="15.75">
      <c r="A107" s="111"/>
      <c r="B107" s="112"/>
      <c r="C107" s="113"/>
      <c r="D107" s="114"/>
      <c r="E107" s="114"/>
    </row>
    <row r="108" spans="1:5" ht="15.75">
      <c r="A108" s="111"/>
      <c r="B108" s="112"/>
      <c r="C108" s="113"/>
      <c r="D108" s="114"/>
      <c r="E108" s="114"/>
    </row>
    <row r="109" spans="1:5" ht="15.75">
      <c r="A109" s="111"/>
      <c r="B109" s="112"/>
      <c r="C109" s="113"/>
      <c r="D109" s="114"/>
      <c r="E109" s="114"/>
    </row>
    <row r="110" spans="1:5" ht="15.75">
      <c r="A110" s="111"/>
      <c r="B110" s="112"/>
      <c r="C110" s="113"/>
      <c r="D110" s="114"/>
      <c r="E110" s="114"/>
    </row>
    <row r="111" spans="1:5" ht="15.75">
      <c r="A111" s="111"/>
      <c r="B111" s="112"/>
      <c r="C111" s="113"/>
      <c r="D111" s="114"/>
      <c r="E111" s="114"/>
    </row>
    <row r="112" spans="1:5" ht="15.75">
      <c r="A112" s="111"/>
      <c r="B112" s="112"/>
      <c r="C112" s="113"/>
      <c r="D112" s="114"/>
      <c r="E112" s="114"/>
    </row>
    <row r="113" spans="1:5" ht="15.75">
      <c r="A113" s="111"/>
      <c r="B113" s="112"/>
      <c r="C113" s="113"/>
      <c r="D113" s="114"/>
      <c r="E113" s="114"/>
    </row>
    <row r="114" spans="1:5" ht="15.75">
      <c r="A114" s="111"/>
      <c r="B114" s="112"/>
      <c r="C114" s="113"/>
      <c r="D114" s="114"/>
      <c r="E114" s="114"/>
    </row>
    <row r="115" spans="1:5" ht="15.75">
      <c r="A115" s="111"/>
      <c r="B115" s="112"/>
      <c r="C115" s="113"/>
      <c r="D115" s="114"/>
      <c r="E115" s="114"/>
    </row>
    <row r="116" spans="1:5" ht="15.75">
      <c r="A116" s="111"/>
      <c r="B116" s="112"/>
      <c r="C116" s="113"/>
      <c r="D116" s="114"/>
      <c r="E116" s="114"/>
    </row>
    <row r="117" spans="1:5" ht="15.75">
      <c r="A117" s="111"/>
      <c r="B117" s="112"/>
      <c r="C117" s="113"/>
      <c r="D117" s="114"/>
      <c r="E117" s="114"/>
    </row>
    <row r="118" spans="1:5" ht="15.75">
      <c r="A118" s="111"/>
      <c r="B118" s="112"/>
      <c r="C118" s="113"/>
      <c r="D118" s="114"/>
      <c r="E118" s="114"/>
    </row>
    <row r="119" spans="1:5" ht="15.75">
      <c r="A119" s="111"/>
      <c r="B119" s="112"/>
      <c r="C119" s="113"/>
      <c r="D119" s="114"/>
      <c r="E119" s="114"/>
    </row>
    <row r="120" spans="1:5" ht="15.75">
      <c r="A120" s="111"/>
      <c r="B120" s="112"/>
      <c r="C120" s="113"/>
      <c r="D120" s="114"/>
      <c r="E120" s="114"/>
    </row>
    <row r="121" spans="1:5" ht="15.75">
      <c r="A121" s="111"/>
      <c r="B121" s="112"/>
      <c r="C121" s="113"/>
      <c r="D121" s="114"/>
      <c r="E121" s="114"/>
    </row>
    <row r="122" spans="1:5" ht="15.75">
      <c r="A122" s="111"/>
      <c r="B122" s="112"/>
      <c r="C122" s="113"/>
      <c r="D122" s="114"/>
      <c r="E122" s="114"/>
    </row>
    <row r="123" spans="1:5" ht="15.75">
      <c r="A123" s="111"/>
      <c r="B123" s="112"/>
      <c r="C123" s="113"/>
      <c r="D123" s="114"/>
      <c r="E123" s="114"/>
    </row>
    <row r="124" spans="1:5" ht="15.75">
      <c r="A124" s="111"/>
      <c r="B124" s="112"/>
      <c r="C124" s="113"/>
      <c r="D124" s="114"/>
      <c r="E124" s="114"/>
    </row>
    <row r="125" spans="1:5" ht="15.75">
      <c r="A125" s="111"/>
      <c r="B125" s="117"/>
      <c r="C125" s="113"/>
      <c r="D125" s="114"/>
      <c r="E125" s="114"/>
    </row>
    <row r="126" spans="1:5" ht="15.75">
      <c r="A126" s="111"/>
      <c r="B126" s="117"/>
      <c r="C126" s="113"/>
      <c r="D126" s="120"/>
      <c r="E126" s="120"/>
    </row>
    <row r="127" spans="1:5" ht="15.75">
      <c r="A127" s="111"/>
      <c r="B127" s="117"/>
      <c r="C127" s="113"/>
      <c r="D127" s="114"/>
      <c r="E127" s="114"/>
    </row>
    <row r="128" spans="1:5" ht="15.75">
      <c r="A128" s="111"/>
      <c r="B128" s="116"/>
      <c r="C128" s="121"/>
      <c r="D128" s="114"/>
      <c r="E128" s="114"/>
    </row>
    <row r="129" spans="1:5" ht="15.75">
      <c r="A129" s="111"/>
      <c r="B129" s="117"/>
      <c r="C129" s="113"/>
      <c r="D129" s="120"/>
      <c r="E129" s="120"/>
    </row>
    <row r="130" spans="1:5" ht="15.75">
      <c r="A130" s="111"/>
      <c r="B130" s="117"/>
      <c r="C130" s="113"/>
      <c r="D130" s="120"/>
      <c r="E130" s="120"/>
    </row>
    <row r="131" spans="1:5" ht="15.75">
      <c r="A131" s="111"/>
      <c r="B131" s="116"/>
      <c r="C131" s="113"/>
      <c r="D131" s="114"/>
      <c r="E131" s="114"/>
    </row>
    <row r="132" spans="1:5" ht="15.75">
      <c r="A132" s="111"/>
      <c r="B132" s="116"/>
      <c r="C132" s="121"/>
      <c r="D132" s="120"/>
      <c r="E132" s="120"/>
    </row>
    <row r="133" spans="1:5" ht="15.75">
      <c r="A133" s="111"/>
      <c r="B133" s="117"/>
      <c r="C133" s="113"/>
      <c r="D133" s="120"/>
      <c r="E133" s="120"/>
    </row>
    <row r="134" spans="1:5" ht="15.75">
      <c r="A134" s="111"/>
      <c r="B134" s="117"/>
      <c r="C134" s="113"/>
      <c r="D134" s="114"/>
      <c r="E134" s="114"/>
    </row>
    <row r="135" spans="1:5" ht="15">
      <c r="A135" s="122"/>
      <c r="B135" s="116"/>
      <c r="C135" s="121"/>
      <c r="D135" s="120"/>
      <c r="E135" s="120"/>
    </row>
    <row r="136" spans="1:5" ht="15.75">
      <c r="A136" s="111"/>
      <c r="B136" s="117"/>
      <c r="C136" s="113"/>
      <c r="D136" s="120"/>
      <c r="E136" s="120"/>
    </row>
    <row r="137" spans="1:5" ht="14.25" customHeight="1">
      <c r="A137" s="111"/>
      <c r="B137" s="117"/>
      <c r="C137" s="113"/>
      <c r="D137" s="122"/>
      <c r="E137" s="122"/>
    </row>
    <row r="138" spans="1:5" ht="15.75">
      <c r="A138" s="111"/>
      <c r="B138" s="112"/>
      <c r="C138" s="121"/>
      <c r="D138" s="114"/>
      <c r="E138" s="114"/>
    </row>
    <row r="139" spans="1:5" ht="15.75">
      <c r="A139" s="111"/>
      <c r="B139" s="112"/>
      <c r="C139" s="123"/>
      <c r="D139" s="114"/>
      <c r="E139" s="114"/>
    </row>
    <row r="140" spans="1:5" ht="15.75">
      <c r="A140" s="111"/>
      <c r="B140" s="112"/>
      <c r="C140" s="113"/>
      <c r="D140" s="114"/>
      <c r="E140" s="114"/>
    </row>
    <row r="141" spans="1:5" ht="15.75">
      <c r="A141" s="111"/>
      <c r="B141" s="112"/>
      <c r="C141" s="113"/>
      <c r="D141" s="114"/>
      <c r="E141" s="114"/>
    </row>
    <row r="142" spans="1:5" ht="15.75">
      <c r="A142" s="111"/>
      <c r="B142" s="112"/>
      <c r="C142" s="113"/>
      <c r="D142" s="114"/>
      <c r="E142" s="114"/>
    </row>
    <row r="143" spans="1:5" ht="15.75">
      <c r="A143" s="111"/>
      <c r="B143" s="112"/>
      <c r="C143" s="123"/>
      <c r="D143" s="114"/>
      <c r="E143" s="114"/>
    </row>
    <row r="144" spans="1:5" ht="15.75">
      <c r="A144" s="111"/>
      <c r="B144" s="112"/>
      <c r="C144" s="113"/>
      <c r="D144" s="114"/>
      <c r="E144" s="114"/>
    </row>
    <row r="145" spans="1:5" ht="15.75">
      <c r="A145" s="111"/>
      <c r="B145" s="112"/>
      <c r="C145" s="113"/>
      <c r="D145" s="114"/>
      <c r="E145" s="114"/>
    </row>
    <row r="146" spans="1:5" ht="15.75">
      <c r="A146" s="111"/>
      <c r="B146" s="117"/>
      <c r="C146" s="121"/>
      <c r="D146" s="114"/>
      <c r="E146" s="114"/>
    </row>
    <row r="147" spans="1:5" ht="15.75">
      <c r="A147" s="111"/>
      <c r="B147" s="112"/>
      <c r="C147" s="113"/>
      <c r="D147" s="114"/>
      <c r="E147" s="114"/>
    </row>
    <row r="148" spans="1:5" ht="15.75">
      <c r="A148" s="111"/>
      <c r="B148" s="112"/>
      <c r="C148" s="121"/>
      <c r="D148" s="114"/>
      <c r="E148" s="114"/>
    </row>
    <row r="149" spans="1:5" ht="75" customHeight="1">
      <c r="A149" s="122"/>
      <c r="B149" s="112"/>
      <c r="C149" s="113"/>
      <c r="D149" s="114"/>
      <c r="E149" s="114"/>
    </row>
    <row r="150" spans="1:5" ht="15.75">
      <c r="A150" s="111"/>
      <c r="B150" s="117"/>
      <c r="C150" s="113"/>
      <c r="D150" s="114"/>
      <c r="E150" s="114"/>
    </row>
    <row r="151" spans="1:5" ht="15.75">
      <c r="A151" s="111"/>
      <c r="B151" s="112"/>
      <c r="C151" s="113"/>
      <c r="D151" s="122"/>
      <c r="E151" s="122"/>
    </row>
    <row r="152" spans="1:5" ht="15.75">
      <c r="A152" s="111"/>
      <c r="B152" s="112"/>
      <c r="C152" s="121"/>
      <c r="D152" s="114"/>
      <c r="E152" s="114"/>
    </row>
    <row r="153" spans="1:5" ht="15.75">
      <c r="A153" s="111"/>
      <c r="B153" s="112"/>
      <c r="C153" s="121"/>
      <c r="D153" s="114"/>
      <c r="E153" s="114"/>
    </row>
    <row r="154" spans="1:5" ht="15.75">
      <c r="A154" s="111"/>
      <c r="B154" s="112"/>
      <c r="C154" s="113"/>
      <c r="D154" s="114"/>
      <c r="E154" s="114"/>
    </row>
    <row r="155" spans="1:5" ht="15">
      <c r="A155" s="122"/>
      <c r="B155" s="112"/>
      <c r="C155" s="113"/>
      <c r="D155" s="114"/>
      <c r="E155" s="114"/>
    </row>
    <row r="156" spans="1:5" ht="15.75">
      <c r="A156" s="111"/>
      <c r="B156" s="117"/>
      <c r="C156" s="113"/>
      <c r="D156" s="114"/>
      <c r="E156" s="114"/>
    </row>
    <row r="157" spans="1:5" ht="15.75">
      <c r="A157" s="111"/>
      <c r="B157" s="117"/>
      <c r="C157" s="113"/>
      <c r="D157" s="114"/>
      <c r="E157" s="114"/>
    </row>
    <row r="158" spans="1:5" ht="15">
      <c r="A158" s="124"/>
      <c r="B158" s="112"/>
      <c r="C158" s="121"/>
      <c r="D158" s="114"/>
      <c r="E158" s="114"/>
    </row>
    <row r="159" spans="1:5" ht="15">
      <c r="A159" s="124"/>
      <c r="B159" s="112"/>
      <c r="C159" s="121"/>
      <c r="D159" s="114"/>
      <c r="E159" s="114"/>
    </row>
    <row r="160" spans="1:5" ht="15">
      <c r="A160" s="124"/>
      <c r="B160" s="112"/>
      <c r="C160" s="113"/>
      <c r="D160" s="114"/>
      <c r="E160" s="114"/>
    </row>
    <row r="161" spans="1:5" ht="15">
      <c r="A161" s="124"/>
      <c r="B161" s="112"/>
      <c r="C161" s="113"/>
      <c r="D161" s="114"/>
      <c r="E161" s="114"/>
    </row>
    <row r="162" spans="1:5" ht="15.75">
      <c r="A162" s="111"/>
      <c r="B162" s="112"/>
      <c r="C162" s="113"/>
      <c r="D162" s="114"/>
      <c r="E162" s="114"/>
    </row>
    <row r="163" spans="1:5" ht="15.75">
      <c r="A163" s="111"/>
      <c r="B163" s="112"/>
      <c r="C163" s="113"/>
      <c r="D163" s="114"/>
      <c r="E163" s="114"/>
    </row>
    <row r="164" spans="1:5" ht="15.75">
      <c r="A164" s="111"/>
      <c r="B164" s="112"/>
      <c r="C164" s="113"/>
      <c r="D164" s="114"/>
      <c r="E164" s="114"/>
    </row>
    <row r="165" spans="1:5" ht="15.75">
      <c r="A165" s="111"/>
      <c r="B165" s="112"/>
      <c r="C165" s="113"/>
      <c r="D165" s="114"/>
      <c r="E165" s="114"/>
    </row>
    <row r="166" spans="1:5" ht="15.75">
      <c r="A166" s="111"/>
      <c r="B166" s="112"/>
      <c r="C166" s="113"/>
      <c r="D166" s="114"/>
      <c r="E166" s="114"/>
    </row>
    <row r="167" spans="1:5" ht="15.75">
      <c r="A167" s="111"/>
      <c r="B167" s="112"/>
      <c r="C167" s="113"/>
      <c r="D167" s="114"/>
      <c r="E167" s="114"/>
    </row>
    <row r="168" spans="1:5" ht="15.75">
      <c r="A168" s="111"/>
      <c r="B168" s="112"/>
      <c r="C168" s="113"/>
      <c r="D168" s="114"/>
      <c r="E168" s="114"/>
    </row>
    <row r="169" spans="1:5" ht="15.75">
      <c r="A169" s="111"/>
      <c r="B169" s="117"/>
      <c r="C169" s="113"/>
      <c r="D169" s="114"/>
      <c r="E169" s="114"/>
    </row>
    <row r="170" spans="1:5" ht="15.75">
      <c r="A170" s="111"/>
      <c r="B170" s="112"/>
      <c r="C170" s="113"/>
      <c r="D170" s="114"/>
      <c r="E170" s="114"/>
    </row>
    <row r="171" spans="1:5" ht="15.75">
      <c r="A171" s="111"/>
      <c r="B171" s="112"/>
      <c r="C171" s="121"/>
      <c r="D171" s="114"/>
      <c r="E171" s="114"/>
    </row>
    <row r="172" spans="1:5" ht="15.75">
      <c r="A172" s="111"/>
      <c r="B172" s="112"/>
      <c r="C172" s="113"/>
      <c r="D172" s="114"/>
      <c r="E172" s="114"/>
    </row>
    <row r="173" spans="1:5" ht="15.75">
      <c r="A173" s="111"/>
      <c r="B173" s="112"/>
      <c r="C173" s="113"/>
      <c r="D173" s="114"/>
      <c r="E173" s="114"/>
    </row>
    <row r="174" spans="1:5" ht="15.75">
      <c r="A174" s="111"/>
      <c r="B174" s="112"/>
      <c r="C174" s="113"/>
      <c r="D174" s="114"/>
      <c r="E174" s="114"/>
    </row>
    <row r="175" spans="1:5" ht="15.75">
      <c r="A175" s="111"/>
      <c r="B175" s="112"/>
      <c r="C175" s="113"/>
      <c r="D175" s="114"/>
      <c r="E175" s="114"/>
    </row>
    <row r="176" spans="1:5" ht="15.75">
      <c r="A176" s="111"/>
      <c r="B176" s="117"/>
      <c r="C176" s="113"/>
      <c r="D176" s="114"/>
      <c r="E176" s="114"/>
    </row>
    <row r="177" spans="1:5" ht="15.75">
      <c r="A177" s="111"/>
      <c r="B177" s="117"/>
      <c r="C177" s="113"/>
      <c r="D177" s="114"/>
      <c r="E177" s="114"/>
    </row>
    <row r="178" spans="1:5" ht="15.75">
      <c r="A178" s="111"/>
      <c r="B178" s="117"/>
      <c r="C178" s="121"/>
      <c r="D178" s="114"/>
      <c r="E178" s="114"/>
    </row>
    <row r="179" spans="1:5" ht="15.75">
      <c r="A179" s="111"/>
      <c r="B179" s="117"/>
      <c r="C179" s="113"/>
      <c r="D179" s="114"/>
      <c r="E179" s="114"/>
    </row>
    <row r="180" spans="1:5" ht="15.75">
      <c r="A180" s="111"/>
      <c r="B180" s="117"/>
      <c r="C180" s="113"/>
      <c r="D180" s="114"/>
      <c r="E180" s="114"/>
    </row>
    <row r="181" spans="1:5" ht="15.75">
      <c r="A181" s="111"/>
      <c r="B181" s="112"/>
      <c r="C181" s="113"/>
      <c r="D181" s="114"/>
      <c r="E181" s="114"/>
    </row>
    <row r="182" spans="1:5" ht="15.75">
      <c r="A182" s="111"/>
      <c r="B182" s="112"/>
      <c r="C182" s="113"/>
      <c r="D182" s="114"/>
      <c r="E182" s="114"/>
    </row>
    <row r="183" spans="1:5" ht="15.75">
      <c r="A183" s="111"/>
      <c r="B183" s="112"/>
      <c r="C183" s="113"/>
      <c r="D183" s="114"/>
      <c r="E183" s="114"/>
    </row>
    <row r="184" spans="1:5" ht="15.75">
      <c r="A184" s="111"/>
      <c r="B184" s="117"/>
      <c r="C184" s="113"/>
      <c r="D184" s="114"/>
      <c r="E184" s="114"/>
    </row>
    <row r="185" spans="1:5" ht="15.75">
      <c r="A185" s="111"/>
      <c r="B185" s="117"/>
      <c r="C185" s="113"/>
      <c r="D185" s="114"/>
      <c r="E185" s="114"/>
    </row>
    <row r="186" spans="1:5" ht="15.75">
      <c r="A186" s="111"/>
      <c r="B186" s="117"/>
      <c r="C186" s="121"/>
      <c r="D186" s="114"/>
      <c r="E186" s="114"/>
    </row>
    <row r="187" spans="1:5" ht="15.75">
      <c r="A187" s="111"/>
      <c r="B187" s="117"/>
      <c r="C187" s="113"/>
      <c r="D187" s="114"/>
      <c r="E187" s="114"/>
    </row>
    <row r="188" spans="1:5" ht="15.75">
      <c r="A188" s="111"/>
      <c r="B188" s="117"/>
      <c r="C188" s="121"/>
      <c r="D188" s="114"/>
      <c r="E188" s="114"/>
    </row>
    <row r="189" spans="1:5" ht="15.75">
      <c r="A189" s="111"/>
      <c r="B189" s="112"/>
      <c r="C189" s="113"/>
      <c r="D189" s="114"/>
      <c r="E189" s="114"/>
    </row>
    <row r="190" spans="1:5" ht="15.75">
      <c r="A190" s="111"/>
      <c r="B190" s="112"/>
      <c r="C190" s="121"/>
      <c r="D190" s="114"/>
      <c r="E190" s="114"/>
    </row>
    <row r="191" spans="1:5" ht="15.75">
      <c r="A191" s="111"/>
      <c r="B191" s="112"/>
      <c r="C191" s="113"/>
      <c r="D191" s="114"/>
      <c r="E191" s="114"/>
    </row>
    <row r="192" spans="1:5" ht="15.75">
      <c r="A192" s="111"/>
      <c r="B192" s="112"/>
      <c r="C192" s="113"/>
      <c r="D192" s="114"/>
      <c r="E192" s="114"/>
    </row>
    <row r="193" spans="1:5" ht="15.75">
      <c r="A193" s="111"/>
      <c r="B193" s="117"/>
      <c r="C193" s="121"/>
      <c r="D193" s="114"/>
      <c r="E193" s="114"/>
    </row>
    <row r="194" spans="1:5" ht="15">
      <c r="A194" s="125"/>
      <c r="B194" s="112"/>
      <c r="C194" s="113"/>
      <c r="D194" s="114"/>
      <c r="E194" s="114"/>
    </row>
    <row r="195" spans="1:5" ht="15.75">
      <c r="A195" s="111"/>
      <c r="B195" s="117"/>
      <c r="C195" s="121"/>
      <c r="D195" s="114"/>
      <c r="E195" s="114"/>
    </row>
    <row r="196" spans="1:5" ht="15.75">
      <c r="A196" s="111"/>
      <c r="B196" s="112"/>
      <c r="C196" s="113"/>
      <c r="D196" s="114"/>
      <c r="E196" s="114"/>
    </row>
    <row r="197" spans="1:5" ht="15.75">
      <c r="A197" s="111"/>
      <c r="B197" s="112"/>
      <c r="C197" s="121"/>
      <c r="D197" s="114"/>
      <c r="E197" s="114"/>
    </row>
    <row r="198" spans="1:5" ht="15.75">
      <c r="A198" s="111"/>
      <c r="B198" s="112"/>
      <c r="C198" s="121"/>
      <c r="D198" s="114"/>
      <c r="E198" s="114"/>
    </row>
    <row r="199" spans="1:5" ht="15.75">
      <c r="A199" s="111"/>
      <c r="B199" s="112"/>
      <c r="C199" s="113"/>
      <c r="D199" s="114"/>
      <c r="E199" s="114"/>
    </row>
    <row r="200" spans="1:5" ht="15.75">
      <c r="A200" s="111"/>
      <c r="B200" s="112"/>
      <c r="C200" s="113"/>
      <c r="D200" s="114"/>
      <c r="E200" s="114"/>
    </row>
    <row r="201" spans="1:5" ht="15.75">
      <c r="A201" s="111"/>
      <c r="B201" s="117"/>
      <c r="C201" s="113"/>
      <c r="D201" s="114"/>
      <c r="E201" s="114"/>
    </row>
    <row r="202" spans="1:5" ht="15.75">
      <c r="A202" s="111"/>
      <c r="B202" s="112"/>
      <c r="C202" s="113"/>
      <c r="D202" s="114"/>
      <c r="E202" s="114"/>
    </row>
    <row r="203" spans="1:5" ht="15.75">
      <c r="A203" s="111"/>
      <c r="B203" s="112"/>
      <c r="C203" s="121"/>
      <c r="D203" s="114"/>
      <c r="E203" s="114"/>
    </row>
    <row r="204" spans="1:5" ht="15.75">
      <c r="A204" s="111"/>
      <c r="B204" s="112"/>
      <c r="C204" s="113"/>
      <c r="D204" s="114"/>
      <c r="E204" s="114"/>
    </row>
    <row r="205" spans="1:5" ht="15.75">
      <c r="A205" s="111"/>
      <c r="B205" s="112"/>
      <c r="C205" s="113"/>
      <c r="D205" s="114"/>
      <c r="E205" s="114"/>
    </row>
    <row r="206" spans="1:5" ht="15.75">
      <c r="A206" s="111"/>
      <c r="B206" s="117"/>
      <c r="C206" s="113"/>
      <c r="D206" s="114"/>
      <c r="E206" s="114"/>
    </row>
    <row r="207" spans="1:5" ht="15.75">
      <c r="A207" s="111"/>
      <c r="B207" s="117"/>
      <c r="C207" s="113"/>
      <c r="D207" s="114"/>
      <c r="E207" s="114"/>
    </row>
    <row r="208" spans="1:5" ht="15.75">
      <c r="A208" s="111"/>
      <c r="B208" s="117"/>
      <c r="C208" s="126"/>
      <c r="D208" s="114"/>
      <c r="E208" s="114"/>
    </row>
    <row r="209" spans="1:5" ht="15.75">
      <c r="A209" s="111"/>
      <c r="B209" s="112"/>
      <c r="C209" s="127"/>
      <c r="D209" s="114"/>
      <c r="E209" s="114"/>
    </row>
    <row r="210" spans="1:5" ht="15.75">
      <c r="A210" s="111"/>
      <c r="B210" s="117"/>
      <c r="C210" s="127"/>
      <c r="D210" s="114"/>
      <c r="E210" s="114"/>
    </row>
    <row r="211" spans="1:5" ht="15.75">
      <c r="A211" s="111"/>
      <c r="B211" s="112"/>
      <c r="C211" s="127"/>
      <c r="D211" s="114"/>
      <c r="E211" s="114"/>
    </row>
    <row r="212" spans="1:5" ht="15.75">
      <c r="A212" s="111"/>
      <c r="B212" s="112"/>
      <c r="C212" s="127"/>
      <c r="D212" s="114"/>
      <c r="E212" s="114"/>
    </row>
    <row r="213" spans="1:5" ht="15.75">
      <c r="A213" s="111"/>
      <c r="B213" s="112"/>
      <c r="C213" s="127"/>
      <c r="D213" s="114"/>
      <c r="E213" s="114"/>
    </row>
    <row r="214" spans="1:5" ht="15.75">
      <c r="A214" s="111"/>
      <c r="B214" s="112"/>
      <c r="C214" s="127"/>
      <c r="D214" s="114"/>
      <c r="E214" s="114"/>
    </row>
    <row r="215" spans="1:5" ht="15.75">
      <c r="A215" s="111"/>
      <c r="B215" s="112"/>
      <c r="C215" s="127"/>
      <c r="D215" s="114"/>
      <c r="E215" s="114"/>
    </row>
    <row r="216" spans="1:5" ht="15.75">
      <c r="A216" s="111"/>
      <c r="B216" s="112"/>
      <c r="C216" s="126"/>
      <c r="D216" s="114"/>
      <c r="E216" s="114"/>
    </row>
    <row r="217" spans="1:5" ht="15">
      <c r="A217" s="128"/>
      <c r="B217" s="112"/>
      <c r="C217" s="113"/>
      <c r="D217" s="114"/>
      <c r="E217" s="114"/>
    </row>
    <row r="218" spans="1:5" ht="15.75">
      <c r="A218" s="111"/>
      <c r="B218" s="117"/>
      <c r="C218" s="121"/>
      <c r="D218" s="114"/>
      <c r="E218" s="114"/>
    </row>
    <row r="219" spans="1:5" ht="15.75">
      <c r="A219" s="111"/>
      <c r="B219" s="112"/>
      <c r="C219" s="113"/>
      <c r="D219" s="114"/>
      <c r="E219" s="114"/>
    </row>
    <row r="220" spans="1:5" ht="15.75">
      <c r="A220" s="111"/>
      <c r="B220" s="112"/>
      <c r="C220" s="121"/>
      <c r="D220" s="114"/>
      <c r="E220" s="114"/>
    </row>
    <row r="221" spans="1:5" ht="15.75">
      <c r="A221" s="111"/>
      <c r="B221" s="117"/>
      <c r="C221" s="126"/>
      <c r="D221" s="114"/>
      <c r="E221" s="114"/>
    </row>
    <row r="222" spans="1:5" ht="15.75">
      <c r="A222" s="111"/>
      <c r="B222" s="117"/>
      <c r="C222" s="127"/>
      <c r="D222" s="114"/>
      <c r="E222" s="114"/>
    </row>
    <row r="223" spans="1:5" ht="15.75">
      <c r="A223" s="111"/>
      <c r="B223" s="117"/>
      <c r="C223" s="113"/>
      <c r="D223" s="114"/>
      <c r="E223" s="114"/>
    </row>
    <row r="224" spans="1:5" ht="15.75">
      <c r="A224" s="111"/>
      <c r="B224" s="117"/>
      <c r="C224" s="126"/>
      <c r="D224" s="114"/>
      <c r="E224" s="114"/>
    </row>
    <row r="225" spans="1:5" ht="15.75">
      <c r="A225" s="111"/>
      <c r="B225" s="117"/>
      <c r="C225" s="127"/>
      <c r="D225" s="114"/>
      <c r="E225" s="114"/>
    </row>
    <row r="226" spans="1:5" ht="15.75">
      <c r="A226" s="111"/>
      <c r="B226" s="117"/>
      <c r="C226" s="127"/>
      <c r="D226" s="114"/>
      <c r="E226" s="114"/>
    </row>
    <row r="227" spans="1:5" ht="15.75">
      <c r="A227" s="111"/>
      <c r="B227" s="112"/>
      <c r="C227" s="127"/>
      <c r="D227" s="114"/>
      <c r="E227" s="114"/>
    </row>
    <row r="228" spans="1:5" ht="15.75">
      <c r="A228" s="111"/>
      <c r="B228" s="112"/>
      <c r="C228" s="127"/>
      <c r="D228" s="114"/>
      <c r="E228" s="114"/>
    </row>
    <row r="229" spans="1:5" ht="15.75">
      <c r="A229" s="111"/>
      <c r="B229" s="112"/>
      <c r="C229" s="127"/>
      <c r="D229" s="114"/>
      <c r="E229" s="114"/>
    </row>
    <row r="230" spans="1:5" ht="15.75">
      <c r="A230" s="111"/>
      <c r="B230" s="112"/>
      <c r="C230" s="129"/>
      <c r="D230" s="114"/>
      <c r="E230" s="114"/>
    </row>
    <row r="231" spans="1:5" ht="15.75">
      <c r="A231" s="111"/>
      <c r="B231" s="112"/>
      <c r="C231" s="113"/>
      <c r="D231" s="114"/>
      <c r="E231" s="114"/>
    </row>
    <row r="232" spans="1:5" ht="15.75">
      <c r="A232" s="111"/>
      <c r="B232" s="112"/>
      <c r="C232" s="127"/>
      <c r="D232" s="114"/>
      <c r="E232" s="114"/>
    </row>
    <row r="233" spans="1:5" ht="15.75">
      <c r="A233" s="111"/>
      <c r="B233" s="112"/>
      <c r="C233" s="127"/>
      <c r="D233" s="114"/>
      <c r="E233" s="114"/>
    </row>
    <row r="234" spans="1:5" ht="15.75">
      <c r="A234" s="111"/>
      <c r="B234" s="112"/>
      <c r="C234" s="126"/>
      <c r="D234" s="114"/>
      <c r="E234" s="114"/>
    </row>
    <row r="235" spans="1:5" ht="15.75">
      <c r="A235" s="111"/>
      <c r="B235" s="112"/>
      <c r="C235" s="127"/>
      <c r="D235" s="114"/>
      <c r="E235" s="114"/>
    </row>
    <row r="236" spans="1:5" ht="15.75">
      <c r="A236" s="111"/>
      <c r="B236" s="112"/>
      <c r="C236" s="127"/>
      <c r="D236" s="114"/>
      <c r="E236" s="114"/>
    </row>
    <row r="237" spans="1:5" ht="15.75">
      <c r="A237" s="111"/>
      <c r="B237" s="112"/>
      <c r="C237" s="127"/>
      <c r="D237" s="114"/>
      <c r="E237" s="114"/>
    </row>
    <row r="238" spans="1:5" ht="15">
      <c r="A238" s="122"/>
      <c r="B238" s="112"/>
      <c r="C238" s="127"/>
      <c r="D238" s="114"/>
      <c r="E238" s="114"/>
    </row>
    <row r="239" spans="1:5" ht="15.75">
      <c r="A239" s="111"/>
      <c r="B239" s="117"/>
      <c r="C239" s="126"/>
      <c r="D239" s="114"/>
      <c r="E239" s="114"/>
    </row>
    <row r="240" spans="1:5" ht="15.75">
      <c r="A240" s="111"/>
      <c r="B240" s="117"/>
      <c r="C240" s="127"/>
      <c r="D240" s="122"/>
      <c r="E240" s="122"/>
    </row>
    <row r="241" spans="1:5" ht="75" customHeight="1">
      <c r="A241" s="111"/>
      <c r="B241" s="130"/>
      <c r="C241" s="121"/>
      <c r="D241" s="114"/>
      <c r="E241" s="114"/>
    </row>
    <row r="242" spans="1:5" ht="15.75">
      <c r="A242" s="111"/>
      <c r="B242" s="130"/>
      <c r="C242" s="131"/>
      <c r="D242" s="114"/>
      <c r="E242" s="114"/>
    </row>
    <row r="243" spans="1:5" ht="15.75">
      <c r="A243" s="111"/>
      <c r="B243" s="130"/>
      <c r="C243" s="132"/>
      <c r="D243" s="114"/>
      <c r="E243" s="114"/>
    </row>
    <row r="244" spans="1:5" ht="15.75">
      <c r="A244" s="111"/>
      <c r="B244" s="130"/>
      <c r="C244" s="132"/>
      <c r="D244" s="114"/>
      <c r="E244" s="114"/>
    </row>
    <row r="245" spans="1:5" ht="15.75">
      <c r="A245" s="111"/>
      <c r="B245" s="133"/>
      <c r="C245" s="132"/>
      <c r="D245" s="114"/>
      <c r="E245" s="114"/>
    </row>
    <row r="246" spans="1:5" ht="15.75">
      <c r="A246" s="111"/>
      <c r="B246" s="130"/>
      <c r="C246" s="132"/>
      <c r="D246" s="114"/>
      <c r="E246" s="114"/>
    </row>
    <row r="247" spans="1:5" ht="15.75">
      <c r="A247" s="111"/>
      <c r="B247" s="130"/>
      <c r="C247" s="131"/>
      <c r="D247" s="114"/>
      <c r="E247" s="114"/>
    </row>
    <row r="248" spans="1:5" ht="90" customHeight="1">
      <c r="A248" s="111"/>
      <c r="B248" s="130"/>
      <c r="C248" s="132"/>
      <c r="D248" s="114"/>
      <c r="E248" s="114"/>
    </row>
    <row r="249" spans="1:5" ht="15.75">
      <c r="A249" s="111"/>
      <c r="B249" s="117"/>
      <c r="C249" s="132"/>
      <c r="D249" s="114"/>
      <c r="E249" s="114"/>
    </row>
    <row r="250" spans="1:5" ht="15.75">
      <c r="A250" s="111"/>
      <c r="B250" s="112"/>
      <c r="C250" s="132"/>
      <c r="D250" s="114"/>
      <c r="E250" s="114"/>
    </row>
    <row r="251" spans="1:5" ht="15.75">
      <c r="A251" s="111"/>
      <c r="B251" s="112"/>
      <c r="C251" s="131"/>
      <c r="D251" s="114"/>
      <c r="E251" s="114"/>
    </row>
    <row r="252" spans="1:5" ht="15.75">
      <c r="A252" s="111"/>
      <c r="B252" s="112"/>
      <c r="C252" s="134"/>
      <c r="D252" s="114"/>
      <c r="E252" s="114"/>
    </row>
    <row r="253" spans="1:5" ht="15.75">
      <c r="A253" s="111"/>
      <c r="B253" s="112"/>
      <c r="C253" s="131"/>
      <c r="D253" s="114"/>
      <c r="E253" s="114"/>
    </row>
    <row r="254" spans="1:5" ht="15.75">
      <c r="A254" s="111"/>
      <c r="B254" s="112"/>
      <c r="C254" s="134"/>
      <c r="D254" s="114"/>
      <c r="E254" s="114"/>
    </row>
    <row r="255" spans="1:5" ht="15.75">
      <c r="A255" s="111"/>
      <c r="B255" s="112"/>
      <c r="C255" s="134"/>
      <c r="D255" s="114"/>
      <c r="E255" s="114"/>
    </row>
    <row r="256" spans="1:5" ht="15">
      <c r="A256" s="122"/>
      <c r="B256" s="112"/>
      <c r="C256" s="134"/>
      <c r="D256" s="114"/>
      <c r="E256" s="114"/>
    </row>
    <row r="257" spans="1:5" ht="15.75">
      <c r="A257" s="111"/>
      <c r="B257" s="117"/>
      <c r="C257" s="131"/>
      <c r="D257" s="114"/>
      <c r="E257" s="114"/>
    </row>
    <row r="258" spans="1:5" ht="15.75">
      <c r="A258" s="111"/>
      <c r="B258" s="117"/>
      <c r="C258" s="134"/>
      <c r="D258" s="114"/>
      <c r="E258" s="114"/>
    </row>
    <row r="259" spans="1:5" ht="15.75">
      <c r="A259" s="111"/>
      <c r="B259" s="112"/>
      <c r="C259" s="121"/>
      <c r="D259" s="114"/>
      <c r="E259" s="114"/>
    </row>
    <row r="260" spans="1:5" ht="15.75">
      <c r="A260" s="111"/>
      <c r="B260" s="112"/>
      <c r="C260" s="121"/>
      <c r="D260" s="114"/>
      <c r="E260" s="114"/>
    </row>
    <row r="261" spans="1:5" ht="15.75">
      <c r="A261" s="111"/>
      <c r="B261" s="112"/>
      <c r="C261" s="109"/>
      <c r="D261" s="114"/>
      <c r="E261" s="114"/>
    </row>
    <row r="262" spans="1:5" ht="15.75">
      <c r="A262" s="111"/>
      <c r="B262" s="112"/>
      <c r="C262" s="109"/>
      <c r="D262" s="114"/>
      <c r="E262" s="114"/>
    </row>
    <row r="263" spans="1:5" ht="15.75">
      <c r="A263" s="111"/>
      <c r="B263" s="112"/>
      <c r="C263" s="109"/>
      <c r="D263" s="114"/>
      <c r="E263" s="114"/>
    </row>
    <row r="264" spans="1:5" ht="15.75">
      <c r="A264" s="111"/>
      <c r="B264" s="112"/>
      <c r="C264" s="109"/>
      <c r="D264" s="114"/>
      <c r="E264" s="114"/>
    </row>
    <row r="265" spans="1:5" ht="15.75">
      <c r="A265" s="111"/>
      <c r="B265" s="112"/>
      <c r="C265" s="109"/>
      <c r="D265" s="114"/>
      <c r="E265" s="114"/>
    </row>
    <row r="266" spans="1:5" ht="15.75">
      <c r="A266" s="111"/>
      <c r="B266" s="112"/>
      <c r="C266" s="109"/>
      <c r="D266" s="114"/>
      <c r="E266" s="114"/>
    </row>
    <row r="267" spans="1:5" ht="15.75">
      <c r="A267" s="111"/>
      <c r="B267" s="112"/>
      <c r="C267" s="109"/>
      <c r="D267" s="114"/>
      <c r="E267" s="114"/>
    </row>
    <row r="268" spans="1:5" ht="15.75">
      <c r="A268" s="111"/>
      <c r="B268" s="117"/>
      <c r="C268" s="109"/>
      <c r="D268" s="114"/>
      <c r="E268" s="114"/>
    </row>
    <row r="269" spans="1:5" ht="15.75">
      <c r="A269" s="111"/>
      <c r="B269" s="112"/>
      <c r="C269" s="109"/>
      <c r="D269" s="114"/>
      <c r="E269" s="114"/>
    </row>
    <row r="270" spans="1:5" ht="15.75">
      <c r="A270" s="111"/>
      <c r="B270" s="117"/>
      <c r="C270" s="121"/>
      <c r="D270" s="114"/>
      <c r="E270" s="114"/>
    </row>
    <row r="271" spans="1:5" ht="15.75">
      <c r="A271" s="111"/>
      <c r="B271" s="112"/>
      <c r="C271" s="109"/>
      <c r="D271" s="114"/>
      <c r="E271" s="114"/>
    </row>
    <row r="272" spans="1:5" ht="15.75">
      <c r="A272" s="111"/>
      <c r="B272" s="117"/>
      <c r="C272" s="121"/>
      <c r="D272" s="114"/>
      <c r="E272" s="114"/>
    </row>
    <row r="273" spans="1:5" ht="15.75">
      <c r="A273" s="111"/>
      <c r="B273" s="117"/>
      <c r="C273" s="113"/>
      <c r="D273" s="114"/>
      <c r="E273" s="114"/>
    </row>
    <row r="274" spans="1:5" ht="15.75">
      <c r="A274" s="111"/>
      <c r="B274" s="117"/>
      <c r="C274" s="135"/>
      <c r="D274" s="114"/>
      <c r="E274" s="114"/>
    </row>
    <row r="275" spans="1:5" ht="15.75">
      <c r="A275" s="111"/>
      <c r="B275" s="117"/>
      <c r="C275" s="113"/>
      <c r="D275" s="114"/>
      <c r="E275" s="114"/>
    </row>
    <row r="276" spans="1:5" ht="15">
      <c r="A276" s="114"/>
      <c r="B276" s="112"/>
      <c r="C276" s="113"/>
      <c r="D276" s="114"/>
      <c r="E276" s="114"/>
    </row>
    <row r="277" spans="1:5" ht="15">
      <c r="C277" s="135"/>
      <c r="D277" s="114"/>
      <c r="E277" s="114"/>
    </row>
    <row r="278" spans="1:5" ht="15.75">
      <c r="B278" s="136"/>
      <c r="C278" s="134"/>
      <c r="D278" s="137"/>
      <c r="E278" s="137"/>
    </row>
    <row r="279" spans="1:5" ht="18.75">
      <c r="C279" s="138"/>
      <c r="D279" s="139"/>
      <c r="E279" s="139"/>
    </row>
    <row r="280" spans="1:5" ht="18.75">
      <c r="C280" s="140"/>
    </row>
    <row r="281" spans="1:5" ht="12">
      <c r="B281" s="136"/>
      <c r="C281" s="141"/>
    </row>
    <row r="282" spans="1:5" ht="12">
      <c r="C282" s="141"/>
    </row>
    <row r="283" spans="1:5" ht="12">
      <c r="C283" s="142"/>
    </row>
    <row r="284" spans="1:5" ht="12">
      <c r="C284" s="141"/>
    </row>
    <row r="285" spans="1:5" ht="12">
      <c r="C285" s="141"/>
    </row>
    <row r="286" spans="1:5" ht="12">
      <c r="C286" s="141"/>
    </row>
    <row r="287" spans="1:5" ht="12">
      <c r="C287" s="141"/>
    </row>
    <row r="288" spans="1:5" ht="12">
      <c r="C288" s="141"/>
    </row>
    <row r="289" spans="2:5" ht="12">
      <c r="B289" s="143"/>
      <c r="C289" s="141"/>
    </row>
    <row r="290" spans="2:5" ht="12">
      <c r="B290" s="143"/>
      <c r="C290" s="141"/>
      <c r="D290" s="144"/>
      <c r="E290" s="144"/>
    </row>
    <row r="291" spans="2:5" ht="12">
      <c r="B291" s="143"/>
      <c r="C291" s="141"/>
      <c r="D291" s="144"/>
      <c r="E291" s="144"/>
    </row>
    <row r="292" spans="2:5" ht="12">
      <c r="B292" s="143"/>
      <c r="C292" s="141"/>
      <c r="D292" s="144"/>
      <c r="E292" s="144"/>
    </row>
    <row r="293" spans="2:5" ht="12">
      <c r="B293" s="143"/>
      <c r="C293" s="141"/>
      <c r="D293" s="144"/>
      <c r="E293" s="144"/>
    </row>
    <row r="294" spans="2:5" ht="12">
      <c r="B294" s="143"/>
      <c r="C294" s="141"/>
      <c r="D294" s="144"/>
      <c r="E294" s="144"/>
    </row>
    <row r="295" spans="2:5" ht="12">
      <c r="C295" s="141"/>
      <c r="D295" s="144"/>
      <c r="E295" s="144"/>
    </row>
    <row r="296" spans="2:5" ht="12">
      <c r="C296" s="141"/>
    </row>
    <row r="297" spans="2:5" ht="12"/>
    <row r="298" spans="2:5" ht="12"/>
    <row r="299" spans="2:5" ht="12"/>
    <row r="300" spans="2:5" ht="12"/>
    <row r="301" spans="2:5" ht="12"/>
    <row r="302" spans="2:5" ht="12"/>
    <row r="303" spans="2:5" ht="12"/>
    <row r="304" spans="2:5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78" customHeight="1"/>
    <row r="316" ht="12"/>
    <row r="317" ht="12"/>
    <row r="318" ht="12"/>
    <row r="319" ht="12"/>
    <row r="320" ht="12"/>
    <row r="321" ht="12"/>
    <row r="322" ht="12"/>
    <row r="323" ht="12"/>
    <row r="324" ht="57" customHeight="1"/>
    <row r="325" ht="12"/>
    <row r="326" ht="12"/>
    <row r="327" ht="12"/>
    <row r="328" ht="57" customHeight="1"/>
    <row r="329" ht="12"/>
    <row r="330" ht="12"/>
    <row r="331" ht="12"/>
    <row r="332" ht="12"/>
    <row r="333" ht="12"/>
    <row r="334" ht="12"/>
    <row r="335" ht="12"/>
    <row r="336" ht="12"/>
    <row r="337" ht="12"/>
    <row r="338" ht="60" customHeight="1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6" ht="12"/>
    <row r="397" ht="12"/>
    <row r="398" ht="12"/>
    <row r="399" ht="12"/>
    <row r="400" ht="12"/>
    <row r="401" ht="12"/>
    <row r="402" ht="12"/>
  </sheetData>
  <mergeCells count="18">
    <mergeCell ref="A7:E7"/>
    <mergeCell ref="A2:G2"/>
    <mergeCell ref="A3:E3"/>
    <mergeCell ref="A4:G4"/>
    <mergeCell ref="A5:G5"/>
    <mergeCell ref="A6:E6"/>
    <mergeCell ref="D47:G47"/>
    <mergeCell ref="A8:A10"/>
    <mergeCell ref="B8:B10"/>
    <mergeCell ref="C8:C10"/>
    <mergeCell ref="D8:D10"/>
    <mergeCell ref="E8:E10"/>
    <mergeCell ref="F8:F10"/>
    <mergeCell ref="G8:G10"/>
    <mergeCell ref="D31:F31"/>
    <mergeCell ref="D32:F32"/>
    <mergeCell ref="D33:F33"/>
    <mergeCell ref="D46:G46"/>
  </mergeCells>
  <printOptions horizontalCentered="1"/>
  <pageMargins left="0.59055118110236227" right="0.19685039370078741" top="0.31496062992125984" bottom="0.9055118110236221" header="0.31496062992125984" footer="0.51181102362204722"/>
  <pageSetup paperSize="9" scale="52" fitToWidth="0" fitToHeight="0" orientation="portrait" useFirstPageNumber="1" r:id="rId1"/>
  <headerFooter alignWithMargins="0">
    <oddHeader>&amp;C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topLeftCell="A7" workbookViewId="0">
      <selection activeCell="J35" sqref="J35"/>
    </sheetView>
  </sheetViews>
  <sheetFormatPr defaultRowHeight="12.75"/>
  <cols>
    <col min="1" max="1" width="6.5703125" style="307" customWidth="1"/>
    <col min="2" max="2" width="4.42578125" style="307" customWidth="1"/>
    <col min="3" max="3" width="4.5703125" style="307" customWidth="1"/>
    <col min="4" max="4" width="2.85546875" style="307" customWidth="1"/>
    <col min="5" max="5" width="3.140625" style="307" customWidth="1"/>
    <col min="6" max="6" width="12.42578125" style="307" customWidth="1"/>
    <col min="7" max="7" width="10.5703125" style="307" customWidth="1"/>
    <col min="8" max="10" width="15.7109375" style="307" customWidth="1"/>
    <col min="11" max="11" width="11.7109375" style="307" bestFit="1" customWidth="1"/>
    <col min="12" max="12" width="10.140625" style="307" bestFit="1" customWidth="1"/>
    <col min="13" max="13" width="12.5703125" style="307" customWidth="1"/>
    <col min="14" max="16384" width="9.140625" style="307"/>
  </cols>
  <sheetData>
    <row r="1" spans="1:16" s="502" customFormat="1">
      <c r="A1" s="553" t="s">
        <v>809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6" s="502" customFormat="1">
      <c r="A2" s="553"/>
      <c r="B2" s="553"/>
      <c r="C2" s="553"/>
      <c r="D2" s="553"/>
      <c r="E2" s="553"/>
      <c r="F2" s="553"/>
      <c r="G2" s="553"/>
      <c r="H2" s="553"/>
      <c r="I2" s="553"/>
      <c r="J2" s="553"/>
    </row>
    <row r="3" spans="1:16" s="502" customFormat="1"/>
    <row r="4" spans="1:16" s="502" customFormat="1"/>
    <row r="5" spans="1:16">
      <c r="A5" s="556" t="s">
        <v>40</v>
      </c>
      <c r="B5" s="557"/>
      <c r="C5" s="557"/>
      <c r="D5" s="557"/>
      <c r="E5" s="557"/>
      <c r="F5" s="557"/>
      <c r="G5" s="557"/>
      <c r="H5" s="557"/>
      <c r="I5" s="557"/>
      <c r="J5" s="558"/>
    </row>
    <row r="6" spans="1:16" ht="15">
      <c r="A6" s="636" t="s">
        <v>255</v>
      </c>
      <c r="B6" s="637"/>
      <c r="C6" s="637"/>
      <c r="D6" s="637"/>
      <c r="E6" s="637"/>
      <c r="F6" s="637"/>
      <c r="G6" s="637"/>
      <c r="H6" s="637"/>
      <c r="I6" s="637"/>
      <c r="J6" s="558"/>
      <c r="L6" s="311"/>
      <c r="M6" s="312"/>
      <c r="N6" s="312"/>
      <c r="O6" s="312"/>
      <c r="P6" s="312"/>
    </row>
    <row r="7" spans="1:16" s="493" customFormat="1" ht="15">
      <c r="A7" s="636" t="s">
        <v>728</v>
      </c>
      <c r="B7" s="637"/>
      <c r="C7" s="637"/>
      <c r="D7" s="637"/>
      <c r="E7" s="637"/>
      <c r="F7" s="637"/>
      <c r="G7" s="637"/>
      <c r="H7" s="637"/>
      <c r="I7" s="637"/>
      <c r="J7" s="558"/>
      <c r="L7" s="496"/>
      <c r="M7" s="497"/>
      <c r="N7" s="497"/>
      <c r="O7" s="497"/>
      <c r="P7" s="497"/>
    </row>
    <row r="8" spans="1:16" s="493" customFormat="1" ht="15">
      <c r="A8" s="494"/>
      <c r="B8" s="495"/>
      <c r="C8" s="495"/>
      <c r="D8" s="495"/>
      <c r="E8" s="495"/>
      <c r="F8" s="495"/>
      <c r="G8" s="495"/>
      <c r="H8" s="495"/>
      <c r="I8" s="495"/>
      <c r="L8" s="496"/>
      <c r="M8" s="497"/>
      <c r="N8" s="497"/>
      <c r="O8" s="497"/>
      <c r="P8" s="497"/>
    </row>
    <row r="10" spans="1:16" ht="12.75" customHeight="1">
      <c r="A10" s="553" t="s">
        <v>503</v>
      </c>
      <c r="B10" s="553"/>
      <c r="C10" s="553"/>
      <c r="D10" s="553"/>
      <c r="E10" s="553"/>
      <c r="F10" s="553"/>
      <c r="G10" s="553"/>
      <c r="H10" s="553"/>
      <c r="I10" s="553"/>
      <c r="J10" s="558"/>
    </row>
    <row r="11" spans="1:16" ht="12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8"/>
    </row>
    <row r="12" spans="1:16" s="493" customFormat="1" ht="12.75" customHeight="1">
      <c r="A12" s="492"/>
      <c r="B12" s="492"/>
      <c r="C12" s="492"/>
      <c r="D12" s="492"/>
      <c r="E12" s="492"/>
      <c r="F12" s="492"/>
      <c r="G12" s="492"/>
      <c r="H12" s="492"/>
      <c r="I12" s="492"/>
    </row>
    <row r="13" spans="1:16" ht="12.75" customHeight="1">
      <c r="A13" s="308"/>
      <c r="B13" s="308"/>
      <c r="C13" s="308"/>
      <c r="D13" s="308"/>
      <c r="E13" s="308"/>
      <c r="F13" s="308"/>
      <c r="G13" s="308"/>
      <c r="H13" s="308"/>
      <c r="I13" s="308"/>
    </row>
    <row r="14" spans="1:16" ht="25.5">
      <c r="A14" s="638" t="s">
        <v>504</v>
      </c>
      <c r="B14" s="638"/>
      <c r="C14" s="638"/>
      <c r="D14" s="638"/>
      <c r="E14" s="638"/>
      <c r="F14" s="638" t="s">
        <v>505</v>
      </c>
      <c r="G14" s="638"/>
      <c r="H14" s="313" t="s">
        <v>134</v>
      </c>
      <c r="I14" s="313" t="s">
        <v>51</v>
      </c>
      <c r="J14" s="313" t="s">
        <v>502</v>
      </c>
    </row>
    <row r="15" spans="1:16" ht="8.25" customHeight="1">
      <c r="A15" s="623"/>
      <c r="B15" s="624"/>
      <c r="C15" s="624"/>
      <c r="D15" s="624"/>
      <c r="E15" s="624"/>
      <c r="F15" s="624"/>
      <c r="G15" s="624"/>
      <c r="H15" s="624"/>
      <c r="I15" s="624"/>
      <c r="J15" s="624"/>
    </row>
    <row r="16" spans="1:16" ht="12.75" customHeight="1">
      <c r="A16" s="625" t="s">
        <v>501</v>
      </c>
      <c r="B16" s="625"/>
      <c r="C16" s="625"/>
      <c r="D16" s="625"/>
      <c r="E16" s="625"/>
      <c r="F16" s="623" t="s">
        <v>506</v>
      </c>
      <c r="G16" s="623"/>
      <c r="H16" s="314">
        <f>'Glempa drogi'!G146</f>
        <v>0</v>
      </c>
      <c r="I16" s="314">
        <f>'Glempa drogi'!G147</f>
        <v>0</v>
      </c>
      <c r="J16" s="315">
        <f>H16+I16</f>
        <v>0</v>
      </c>
    </row>
    <row r="17" spans="1:13" ht="12.75" customHeight="1">
      <c r="A17" s="625"/>
      <c r="B17" s="625"/>
      <c r="C17" s="625"/>
      <c r="D17" s="625"/>
      <c r="E17" s="625"/>
      <c r="F17" s="623" t="s">
        <v>507</v>
      </c>
      <c r="G17" s="623"/>
      <c r="H17" s="314">
        <f>'Glempa kd'!G42</f>
        <v>0</v>
      </c>
      <c r="I17" s="314">
        <f>'Glempa kd'!G43</f>
        <v>0</v>
      </c>
      <c r="J17" s="315">
        <f t="shared" ref="J17:J18" si="0">H17+I17</f>
        <v>0</v>
      </c>
    </row>
    <row r="18" spans="1:13" ht="12.75" customHeight="1">
      <c r="A18" s="625"/>
      <c r="B18" s="625"/>
      <c r="C18" s="625"/>
      <c r="D18" s="625"/>
      <c r="E18" s="625"/>
      <c r="F18" s="623" t="s">
        <v>508</v>
      </c>
      <c r="G18" s="623"/>
      <c r="H18" s="314">
        <f>'Glempa oświetlenie'!G31</f>
        <v>0</v>
      </c>
      <c r="I18" s="314">
        <f>'Glempa oświetlenie'!G32</f>
        <v>0</v>
      </c>
      <c r="J18" s="315">
        <f t="shared" si="0"/>
        <v>0</v>
      </c>
      <c r="K18" s="1"/>
      <c r="L18" s="1"/>
    </row>
    <row r="19" spans="1:13" ht="12.75" customHeight="1">
      <c r="A19" s="625"/>
      <c r="B19" s="625"/>
      <c r="C19" s="625"/>
      <c r="D19" s="625"/>
      <c r="E19" s="625"/>
      <c r="F19" s="621" t="s">
        <v>509</v>
      </c>
      <c r="G19" s="622"/>
      <c r="H19" s="314">
        <f>H17+H18</f>
        <v>0</v>
      </c>
      <c r="I19" s="314">
        <f t="shared" ref="I19:J19" si="1">I17+I18</f>
        <v>0</v>
      </c>
      <c r="J19" s="314">
        <f t="shared" si="1"/>
        <v>0</v>
      </c>
    </row>
    <row r="20" spans="1:13" ht="12.75" customHeight="1">
      <c r="A20" s="625"/>
      <c r="B20" s="625"/>
      <c r="C20" s="625"/>
      <c r="D20" s="625"/>
      <c r="E20" s="625"/>
      <c r="F20" s="623" t="s">
        <v>135</v>
      </c>
      <c r="G20" s="623"/>
      <c r="H20" s="314">
        <f>H16+H19</f>
        <v>0</v>
      </c>
      <c r="I20" s="314">
        <f t="shared" ref="I20:J20" si="2">I16+I19</f>
        <v>0</v>
      </c>
      <c r="J20" s="314">
        <f t="shared" si="2"/>
        <v>0</v>
      </c>
      <c r="M20" s="1"/>
    </row>
    <row r="21" spans="1:13" ht="7.5" customHeight="1">
      <c r="A21" s="623"/>
      <c r="B21" s="624"/>
      <c r="C21" s="624"/>
      <c r="D21" s="624"/>
      <c r="E21" s="624"/>
      <c r="F21" s="624"/>
      <c r="G21" s="624"/>
      <c r="H21" s="624"/>
      <c r="I21" s="624"/>
      <c r="J21" s="624"/>
    </row>
    <row r="22" spans="1:13" ht="12.75" customHeight="1">
      <c r="A22" s="632" t="s">
        <v>690</v>
      </c>
      <c r="B22" s="633"/>
      <c r="C22" s="633"/>
      <c r="D22" s="633"/>
      <c r="E22" s="633"/>
      <c r="F22" s="623" t="s">
        <v>506</v>
      </c>
      <c r="G22" s="623"/>
      <c r="H22" s="314">
        <f>'Górnicza drogi'!G138</f>
        <v>0</v>
      </c>
      <c r="I22" s="314">
        <f>'Górnicza drogi'!G139</f>
        <v>0</v>
      </c>
      <c r="J22" s="315">
        <f>H22+I22</f>
        <v>0</v>
      </c>
    </row>
    <row r="23" spans="1:13" ht="12.75" customHeight="1">
      <c r="A23" s="634"/>
      <c r="B23" s="635"/>
      <c r="C23" s="635"/>
      <c r="D23" s="635"/>
      <c r="E23" s="635"/>
      <c r="F23" s="623" t="s">
        <v>507</v>
      </c>
      <c r="G23" s="623"/>
      <c r="H23" s="314">
        <f>'Górnicza kd'!G45</f>
        <v>0</v>
      </c>
      <c r="I23" s="314">
        <f>'Górnicza kd'!G46</f>
        <v>0</v>
      </c>
      <c r="J23" s="316">
        <f t="shared" ref="J23:J25" si="3">H23+I23</f>
        <v>0</v>
      </c>
      <c r="M23" s="1"/>
    </row>
    <row r="24" spans="1:13" ht="12.75" customHeight="1">
      <c r="A24" s="634"/>
      <c r="B24" s="635"/>
      <c r="C24" s="635"/>
      <c r="D24" s="635"/>
      <c r="E24" s="635"/>
      <c r="F24" s="623" t="s">
        <v>691</v>
      </c>
      <c r="G24" s="623"/>
      <c r="H24" s="314">
        <f>'Górnicza likwidacje enea'!G17</f>
        <v>0</v>
      </c>
      <c r="I24" s="314">
        <f>'Górnicza likwidacje enea'!G18</f>
        <v>0</v>
      </c>
      <c r="J24" s="316">
        <f t="shared" si="3"/>
        <v>0</v>
      </c>
      <c r="L24" s="1"/>
    </row>
    <row r="25" spans="1:13" ht="12.75" customHeight="1">
      <c r="A25" s="634"/>
      <c r="B25" s="635"/>
      <c r="C25" s="635"/>
      <c r="D25" s="635"/>
      <c r="E25" s="635"/>
      <c r="F25" s="623" t="s">
        <v>508</v>
      </c>
      <c r="G25" s="623"/>
      <c r="H25" s="314">
        <f>'Górnicza oświetlenie'!G37</f>
        <v>0</v>
      </c>
      <c r="I25" s="314">
        <f>'Górnicza oświetlenie'!G38</f>
        <v>0</v>
      </c>
      <c r="J25" s="316">
        <f t="shared" si="3"/>
        <v>0</v>
      </c>
    </row>
    <row r="26" spans="1:13" s="435" customFormat="1" ht="12.75" customHeight="1">
      <c r="A26" s="634"/>
      <c r="B26" s="635"/>
      <c r="C26" s="635"/>
      <c r="D26" s="635"/>
      <c r="E26" s="635"/>
      <c r="F26" s="623" t="s">
        <v>692</v>
      </c>
      <c r="G26" s="623"/>
      <c r="H26" s="314">
        <f>'Górnicza orange'!G77</f>
        <v>0</v>
      </c>
      <c r="I26" s="314">
        <f>'Górnicza orange'!G78</f>
        <v>0</v>
      </c>
      <c r="J26" s="316">
        <f t="shared" ref="J26:J28" si="4">H26+I26</f>
        <v>0</v>
      </c>
      <c r="K26" s="1"/>
    </row>
    <row r="27" spans="1:13" s="435" customFormat="1" ht="12.75" customHeight="1">
      <c r="A27" s="634"/>
      <c r="B27" s="635"/>
      <c r="C27" s="635"/>
      <c r="D27" s="635"/>
      <c r="E27" s="635"/>
      <c r="F27" s="623" t="s">
        <v>693</v>
      </c>
      <c r="G27" s="623"/>
      <c r="H27" s="314">
        <f>'Górnicza K-PSI'!G25</f>
        <v>0</v>
      </c>
      <c r="I27" s="314">
        <f>'Górnicza K-PSI'!G26</f>
        <v>0</v>
      </c>
      <c r="J27" s="316">
        <f t="shared" si="4"/>
        <v>0</v>
      </c>
    </row>
    <row r="28" spans="1:13" s="435" customFormat="1" ht="12.75" customHeight="1">
      <c r="A28" s="634"/>
      <c r="B28" s="635"/>
      <c r="C28" s="635"/>
      <c r="D28" s="635"/>
      <c r="E28" s="635"/>
      <c r="F28" s="623" t="s">
        <v>694</v>
      </c>
      <c r="G28" s="623"/>
      <c r="H28" s="314">
        <f>'Górnicza Netia'!G31</f>
        <v>0</v>
      </c>
      <c r="I28" s="314">
        <f>'Górnicza Netia'!G32</f>
        <v>0</v>
      </c>
      <c r="J28" s="316">
        <f t="shared" si="4"/>
        <v>0</v>
      </c>
      <c r="M28" s="487"/>
    </row>
    <row r="29" spans="1:13" ht="12.75" customHeight="1">
      <c r="A29" s="634"/>
      <c r="B29" s="635"/>
      <c r="C29" s="635"/>
      <c r="D29" s="635"/>
      <c r="E29" s="635"/>
      <c r="F29" s="621" t="s">
        <v>509</v>
      </c>
      <c r="G29" s="622"/>
      <c r="H29" s="314">
        <f>H23+H24+H25+H26+H27+H28</f>
        <v>0</v>
      </c>
      <c r="I29" s="314">
        <f t="shared" ref="I29:J29" si="5">I23+I24+I25+I26+I27+I28</f>
        <v>0</v>
      </c>
      <c r="J29" s="314">
        <f t="shared" si="5"/>
        <v>0</v>
      </c>
      <c r="M29" s="1"/>
    </row>
    <row r="30" spans="1:13" s="552" customFormat="1" ht="12.75" customHeight="1">
      <c r="A30" s="832"/>
      <c r="B30" s="833"/>
      <c r="C30" s="833"/>
      <c r="D30" s="833"/>
      <c r="E30" s="833"/>
      <c r="F30" s="623" t="s">
        <v>135</v>
      </c>
      <c r="G30" s="623"/>
      <c r="H30" s="314">
        <f>H29+H22</f>
        <v>0</v>
      </c>
      <c r="I30" s="314">
        <f t="shared" ref="I30:J30" si="6">I29+I22</f>
        <v>0</v>
      </c>
      <c r="J30" s="314">
        <f t="shared" si="6"/>
        <v>0</v>
      </c>
      <c r="M30" s="1"/>
    </row>
    <row r="31" spans="1:13">
      <c r="A31" s="627"/>
      <c r="B31" s="628"/>
      <c r="C31" s="628"/>
      <c r="D31" s="628"/>
      <c r="E31" s="628"/>
      <c r="F31" s="628"/>
      <c r="G31" s="628"/>
      <c r="H31" s="629"/>
      <c r="I31" s="629"/>
      <c r="J31" s="630"/>
    </row>
    <row r="32" spans="1:13">
      <c r="A32" s="631" t="s">
        <v>510</v>
      </c>
      <c r="B32" s="631"/>
      <c r="C32" s="631"/>
      <c r="D32" s="631"/>
      <c r="E32" s="631"/>
      <c r="F32" s="631"/>
      <c r="G32" s="631"/>
      <c r="H32" s="317">
        <f>H20+H30</f>
        <v>0</v>
      </c>
      <c r="I32" s="317">
        <f t="shared" ref="I32:J32" si="7">I20+I30</f>
        <v>0</v>
      </c>
      <c r="J32" s="317">
        <f t="shared" si="7"/>
        <v>0</v>
      </c>
      <c r="M32" s="1"/>
    </row>
    <row r="33" spans="5:13">
      <c r="H33" s="1"/>
      <c r="M33" s="1"/>
    </row>
    <row r="34" spans="5:13" s="493" customFormat="1">
      <c r="H34" s="1"/>
    </row>
    <row r="35" spans="5:13" s="493" customFormat="1">
      <c r="H35" s="1"/>
    </row>
    <row r="36" spans="5:13" s="493" customFormat="1">
      <c r="H36" s="1"/>
    </row>
    <row r="37" spans="5:13">
      <c r="E37" s="1"/>
      <c r="F37" s="1"/>
      <c r="G37" s="1"/>
      <c r="H37" s="1"/>
    </row>
    <row r="40" spans="5:13">
      <c r="G40" s="554" t="s">
        <v>55</v>
      </c>
      <c r="H40" s="554"/>
      <c r="I40" s="554"/>
    </row>
    <row r="41" spans="5:13">
      <c r="G41" s="554" t="s">
        <v>52</v>
      </c>
      <c r="H41" s="554"/>
      <c r="I41" s="554"/>
    </row>
    <row r="42" spans="5:13">
      <c r="G42" s="554"/>
      <c r="H42" s="554"/>
      <c r="I42" s="554"/>
    </row>
    <row r="43" spans="5:13">
      <c r="G43" s="626"/>
      <c r="H43" s="626"/>
      <c r="I43" s="626"/>
    </row>
    <row r="44" spans="5:13">
      <c r="G44" s="554"/>
      <c r="H44" s="554"/>
      <c r="I44" s="554"/>
    </row>
    <row r="45" spans="5:13">
      <c r="G45" s="554"/>
      <c r="H45" s="554"/>
      <c r="I45" s="554"/>
    </row>
    <row r="46" spans="5:13">
      <c r="G46" s="554"/>
      <c r="H46" s="554"/>
      <c r="I46" s="554"/>
    </row>
    <row r="47" spans="5:13">
      <c r="G47" s="554" t="s">
        <v>56</v>
      </c>
      <c r="H47" s="554"/>
      <c r="I47" s="554"/>
    </row>
    <row r="48" spans="5:13">
      <c r="G48" s="554" t="s">
        <v>53</v>
      </c>
      <c r="H48" s="554"/>
      <c r="I48" s="554"/>
    </row>
  </sheetData>
  <mergeCells count="36">
    <mergeCell ref="A22:E30"/>
    <mergeCell ref="F20:G20"/>
    <mergeCell ref="A15:J15"/>
    <mergeCell ref="A5:J5"/>
    <mergeCell ref="A6:J6"/>
    <mergeCell ref="A10:J11"/>
    <mergeCell ref="A14:E14"/>
    <mergeCell ref="F14:G14"/>
    <mergeCell ref="A7:J7"/>
    <mergeCell ref="F26:G26"/>
    <mergeCell ref="F27:G27"/>
    <mergeCell ref="G48:I48"/>
    <mergeCell ref="G43:I43"/>
    <mergeCell ref="A31:J31"/>
    <mergeCell ref="A32:G32"/>
    <mergeCell ref="G40:I40"/>
    <mergeCell ref="G41:I41"/>
    <mergeCell ref="G42:I42"/>
    <mergeCell ref="F28:G28"/>
    <mergeCell ref="G44:I44"/>
    <mergeCell ref="G45:I45"/>
    <mergeCell ref="G46:I46"/>
    <mergeCell ref="G47:I47"/>
    <mergeCell ref="F30:G30"/>
    <mergeCell ref="A1:J2"/>
    <mergeCell ref="A21:J21"/>
    <mergeCell ref="F22:G22"/>
    <mergeCell ref="F23:G23"/>
    <mergeCell ref="F24:G24"/>
    <mergeCell ref="F25:G25"/>
    <mergeCell ref="F29:G29"/>
    <mergeCell ref="A16:E20"/>
    <mergeCell ref="F16:G16"/>
    <mergeCell ref="F17:G17"/>
    <mergeCell ref="F18:G18"/>
    <mergeCell ref="F19:G1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2"/>
  <sheetViews>
    <sheetView zoomScale="95" zoomScaleNormal="95" zoomScaleSheetLayoutView="95" zoomScalePageLayoutView="55" workbookViewId="0">
      <selection activeCell="J30" sqref="J30"/>
    </sheetView>
  </sheetViews>
  <sheetFormatPr defaultRowHeight="12"/>
  <cols>
    <col min="1" max="1" width="7.140625" style="397" customWidth="1"/>
    <col min="2" max="2" width="15" style="397" customWidth="1"/>
    <col min="3" max="3" width="90.5703125" style="396" customWidth="1"/>
    <col min="4" max="4" width="5.7109375" style="397" customWidth="1"/>
    <col min="5" max="5" width="15.140625" style="398" customWidth="1"/>
    <col min="6" max="6" width="14.140625" style="318" customWidth="1"/>
    <col min="7" max="7" width="15.140625" style="318" customWidth="1"/>
    <col min="8" max="16384" width="9.140625" style="318"/>
  </cols>
  <sheetData>
    <row r="1" spans="1:12" ht="36" customHeight="1">
      <c r="A1" s="653" t="s">
        <v>809</v>
      </c>
      <c r="B1" s="653"/>
      <c r="C1" s="653"/>
      <c r="D1" s="653"/>
      <c r="E1" s="653"/>
      <c r="F1" s="653"/>
      <c r="G1" s="653"/>
    </row>
    <row r="2" spans="1:12" ht="33.75" customHeight="1">
      <c r="A2" s="648" t="s">
        <v>511</v>
      </c>
      <c r="B2" s="648"/>
      <c r="C2" s="654" t="s">
        <v>824</v>
      </c>
      <c r="D2" s="655"/>
      <c r="E2" s="655"/>
      <c r="F2" s="655"/>
      <c r="G2" s="655"/>
    </row>
    <row r="3" spans="1:12" ht="30.75" customHeight="1">
      <c r="A3" s="656" t="s">
        <v>743</v>
      </c>
      <c r="B3" s="641"/>
      <c r="C3" s="641"/>
      <c r="D3" s="641"/>
      <c r="E3" s="641"/>
      <c r="F3" s="641"/>
      <c r="G3" s="641"/>
    </row>
    <row r="4" spans="1:12" ht="14.25" customHeight="1">
      <c r="A4" s="319"/>
      <c r="B4" s="319"/>
      <c r="C4" s="320"/>
      <c r="D4" s="319"/>
      <c r="E4" s="319"/>
    </row>
    <row r="5" spans="1:12" ht="15" customHeight="1">
      <c r="A5" s="657" t="s">
        <v>15</v>
      </c>
      <c r="B5" s="657" t="s">
        <v>20</v>
      </c>
      <c r="C5" s="660" t="s">
        <v>19</v>
      </c>
      <c r="D5" s="657" t="s">
        <v>4</v>
      </c>
      <c r="E5" s="661" t="s">
        <v>5</v>
      </c>
      <c r="F5" s="657" t="s">
        <v>62</v>
      </c>
      <c r="G5" s="657" t="s">
        <v>21</v>
      </c>
    </row>
    <row r="6" spans="1:12" ht="14.25" customHeight="1">
      <c r="A6" s="658"/>
      <c r="B6" s="658"/>
      <c r="C6" s="658"/>
      <c r="D6" s="658"/>
      <c r="E6" s="658"/>
      <c r="F6" s="658"/>
      <c r="G6" s="658"/>
    </row>
    <row r="7" spans="1:12" s="321" customFormat="1" ht="14.25" customHeight="1">
      <c r="A7" s="659"/>
      <c r="B7" s="659"/>
      <c r="C7" s="659"/>
      <c r="D7" s="659"/>
      <c r="E7" s="659"/>
      <c r="F7" s="659"/>
      <c r="G7" s="659"/>
    </row>
    <row r="8" spans="1:12" s="326" customFormat="1" ht="12" customHeight="1">
      <c r="A8" s="322">
        <v>1</v>
      </c>
      <c r="B8" s="323">
        <v>2</v>
      </c>
      <c r="C8" s="324" t="s">
        <v>14</v>
      </c>
      <c r="D8" s="322">
        <v>4</v>
      </c>
      <c r="E8" s="324">
        <v>5</v>
      </c>
      <c r="F8" s="325">
        <v>6</v>
      </c>
      <c r="G8" s="325">
        <v>7</v>
      </c>
    </row>
    <row r="9" spans="1:12" ht="34.5" customHeight="1">
      <c r="A9" s="327"/>
      <c r="B9" s="651" t="s">
        <v>1</v>
      </c>
      <c r="C9" s="651"/>
      <c r="D9" s="651"/>
      <c r="E9" s="651"/>
      <c r="F9" s="652"/>
      <c r="G9" s="328">
        <f>SUM(G10:G23)</f>
        <v>0</v>
      </c>
    </row>
    <row r="10" spans="1:12" ht="42.75">
      <c r="A10" s="329" t="s">
        <v>33</v>
      </c>
      <c r="B10" s="329" t="s">
        <v>63</v>
      </c>
      <c r="C10" s="330" t="s">
        <v>512</v>
      </c>
      <c r="D10" s="329" t="s">
        <v>81</v>
      </c>
      <c r="E10" s="331">
        <v>0.17599999999999999</v>
      </c>
      <c r="F10" s="332">
        <v>0</v>
      </c>
      <c r="G10" s="333">
        <f>ROUND(E10*F10,2)</f>
        <v>0</v>
      </c>
      <c r="H10" s="334"/>
    </row>
    <row r="11" spans="1:12" ht="18" customHeight="1">
      <c r="A11" s="639" t="s">
        <v>34</v>
      </c>
      <c r="B11" s="639" t="s">
        <v>513</v>
      </c>
      <c r="C11" s="335" t="s">
        <v>514</v>
      </c>
      <c r="D11" s="639" t="s">
        <v>515</v>
      </c>
      <c r="E11" s="331">
        <v>581.505</v>
      </c>
      <c r="F11" s="332">
        <v>0</v>
      </c>
      <c r="G11" s="333">
        <f>ROUND(E11*F11,2)</f>
        <v>0</v>
      </c>
      <c r="H11" s="334"/>
    </row>
    <row r="12" spans="1:12" ht="18" customHeight="1">
      <c r="A12" s="640"/>
      <c r="B12" s="640"/>
      <c r="C12" s="336" t="s">
        <v>516</v>
      </c>
      <c r="D12" s="640"/>
      <c r="E12" s="337"/>
      <c r="F12" s="338"/>
      <c r="G12" s="339"/>
      <c r="H12" s="334"/>
    </row>
    <row r="13" spans="1:12" ht="28.5">
      <c r="A13" s="498" t="s">
        <v>8</v>
      </c>
      <c r="B13" s="499" t="s">
        <v>517</v>
      </c>
      <c r="C13" s="500" t="s">
        <v>518</v>
      </c>
      <c r="D13" s="499" t="s">
        <v>727</v>
      </c>
      <c r="E13" s="337">
        <v>100</v>
      </c>
      <c r="F13" s="343">
        <v>0</v>
      </c>
      <c r="G13" s="348">
        <f>ROUND(E13*F13,2)</f>
        <v>0</v>
      </c>
      <c r="H13" s="334"/>
    </row>
    <row r="14" spans="1:12" ht="14.25">
      <c r="A14" s="639" t="s">
        <v>28</v>
      </c>
      <c r="B14" s="639" t="s">
        <v>519</v>
      </c>
      <c r="C14" s="330" t="s">
        <v>520</v>
      </c>
      <c r="D14" s="639" t="s">
        <v>521</v>
      </c>
      <c r="E14" s="331">
        <v>860</v>
      </c>
      <c r="F14" s="332">
        <v>0</v>
      </c>
      <c r="G14" s="333">
        <f>ROUND(E14*F14,2)</f>
        <v>0</v>
      </c>
      <c r="H14" s="334"/>
      <c r="J14" s="340"/>
    </row>
    <row r="15" spans="1:12" ht="18" customHeight="1">
      <c r="A15" s="640"/>
      <c r="B15" s="640"/>
      <c r="C15" s="341">
        <v>860</v>
      </c>
      <c r="D15" s="640"/>
      <c r="E15" s="342"/>
      <c r="F15" s="343"/>
      <c r="G15" s="339"/>
      <c r="H15" s="334"/>
      <c r="L15" s="344"/>
    </row>
    <row r="16" spans="1:12" ht="18" customHeight="1">
      <c r="A16" s="639" t="s">
        <v>29</v>
      </c>
      <c r="B16" s="639" t="s">
        <v>522</v>
      </c>
      <c r="C16" s="335" t="s">
        <v>740</v>
      </c>
      <c r="D16" s="639" t="s">
        <v>515</v>
      </c>
      <c r="E16" s="331">
        <v>37.034999999999997</v>
      </c>
      <c r="F16" s="345">
        <v>0</v>
      </c>
      <c r="G16" s="333">
        <f>ROUND(E16*F16,2)</f>
        <v>0</v>
      </c>
      <c r="H16" s="334"/>
    </row>
    <row r="17" spans="1:12" ht="18" customHeight="1">
      <c r="A17" s="649"/>
      <c r="B17" s="649"/>
      <c r="C17" s="346" t="s">
        <v>523</v>
      </c>
      <c r="D17" s="649"/>
      <c r="E17" s="342"/>
      <c r="F17" s="347"/>
      <c r="G17" s="348"/>
      <c r="H17" s="334"/>
      <c r="L17" s="344"/>
    </row>
    <row r="18" spans="1:12" ht="18" customHeight="1">
      <c r="A18" s="639" t="s">
        <v>30</v>
      </c>
      <c r="B18" s="639" t="s">
        <v>524</v>
      </c>
      <c r="C18" s="335" t="s">
        <v>741</v>
      </c>
      <c r="D18" s="639" t="s">
        <v>515</v>
      </c>
      <c r="E18" s="331">
        <v>151.85599999999999</v>
      </c>
      <c r="F18" s="345">
        <v>0</v>
      </c>
      <c r="G18" s="333">
        <f>ROUND(E18*F18,2)</f>
        <v>0</v>
      </c>
      <c r="H18" s="334"/>
    </row>
    <row r="19" spans="1:12" ht="18" customHeight="1">
      <c r="A19" s="649"/>
      <c r="B19" s="649"/>
      <c r="C19" s="346" t="s">
        <v>525</v>
      </c>
      <c r="D19" s="649"/>
      <c r="E19" s="342"/>
      <c r="F19" s="347"/>
      <c r="G19" s="348"/>
      <c r="H19" s="334"/>
    </row>
    <row r="20" spans="1:12" ht="18" customHeight="1">
      <c r="A20" s="639" t="s">
        <v>31</v>
      </c>
      <c r="B20" s="639" t="s">
        <v>63</v>
      </c>
      <c r="C20" s="335" t="s">
        <v>526</v>
      </c>
      <c r="D20" s="639" t="s">
        <v>515</v>
      </c>
      <c r="E20" s="331">
        <v>348.702</v>
      </c>
      <c r="F20" s="345">
        <v>0</v>
      </c>
      <c r="G20" s="333">
        <f>ROUND(E20*F20,2)</f>
        <v>0</v>
      </c>
      <c r="H20" s="334"/>
    </row>
    <row r="21" spans="1:12" ht="18" customHeight="1">
      <c r="A21" s="650"/>
      <c r="B21" s="650"/>
      <c r="C21" s="346" t="s">
        <v>527</v>
      </c>
      <c r="D21" s="650"/>
      <c r="E21" s="342"/>
      <c r="F21" s="347"/>
      <c r="G21" s="348"/>
      <c r="H21" s="334"/>
    </row>
    <row r="22" spans="1:12" ht="18" customHeight="1">
      <c r="A22" s="638" t="s">
        <v>35</v>
      </c>
      <c r="B22" s="555" t="s">
        <v>528</v>
      </c>
      <c r="C22" s="335" t="s">
        <v>529</v>
      </c>
      <c r="D22" s="639" t="s">
        <v>521</v>
      </c>
      <c r="E22" s="331">
        <v>352</v>
      </c>
      <c r="F22" s="333">
        <v>0</v>
      </c>
      <c r="G22" s="333">
        <f>ROUND(E22*F22,2)</f>
        <v>0</v>
      </c>
      <c r="H22" s="334"/>
    </row>
    <row r="23" spans="1:12" ht="18" customHeight="1">
      <c r="A23" s="638"/>
      <c r="B23" s="555"/>
      <c r="C23" s="336" t="s">
        <v>530</v>
      </c>
      <c r="D23" s="640"/>
      <c r="E23" s="337"/>
      <c r="F23" s="339"/>
      <c r="G23" s="339"/>
      <c r="H23" s="334"/>
    </row>
    <row r="24" spans="1:12" ht="14.25" customHeight="1">
      <c r="A24" s="349" t="s">
        <v>531</v>
      </c>
      <c r="B24" s="642" t="s">
        <v>532</v>
      </c>
      <c r="C24" s="643"/>
      <c r="D24" s="643"/>
      <c r="E24" s="643"/>
      <c r="F24" s="620"/>
      <c r="G24" s="350">
        <f>SUM(G25:G37)</f>
        <v>0</v>
      </c>
      <c r="H24" s="334"/>
    </row>
    <row r="25" spans="1:12" ht="28.5">
      <c r="A25" s="351" t="s">
        <v>32</v>
      </c>
      <c r="B25" s="352" t="s">
        <v>533</v>
      </c>
      <c r="C25" s="353" t="s">
        <v>534</v>
      </c>
      <c r="D25" s="352" t="s">
        <v>0</v>
      </c>
      <c r="E25" s="354">
        <v>3</v>
      </c>
      <c r="F25" s="355">
        <v>0</v>
      </c>
      <c r="G25" s="333">
        <f t="shared" ref="G25:G37" si="0">ROUND(E25*F25,2)</f>
        <v>0</v>
      </c>
      <c r="H25" s="334"/>
    </row>
    <row r="26" spans="1:12" ht="28.5">
      <c r="A26" s="351" t="s">
        <v>36</v>
      </c>
      <c r="B26" s="352" t="s">
        <v>74</v>
      </c>
      <c r="C26" s="353" t="s">
        <v>535</v>
      </c>
      <c r="D26" s="352" t="s">
        <v>0</v>
      </c>
      <c r="E26" s="354">
        <v>-3</v>
      </c>
      <c r="F26" s="356">
        <v>0</v>
      </c>
      <c r="G26" s="356">
        <f t="shared" si="0"/>
        <v>0</v>
      </c>
      <c r="H26" s="334"/>
    </row>
    <row r="27" spans="1:12" ht="28.5">
      <c r="A27" s="351" t="s">
        <v>37</v>
      </c>
      <c r="B27" s="352" t="s">
        <v>76</v>
      </c>
      <c r="C27" s="357" t="s">
        <v>536</v>
      </c>
      <c r="D27" s="352" t="s">
        <v>0</v>
      </c>
      <c r="E27" s="354">
        <v>6</v>
      </c>
      <c r="F27" s="356">
        <v>0</v>
      </c>
      <c r="G27" s="356">
        <f t="shared" si="0"/>
        <v>0</v>
      </c>
      <c r="H27" s="334"/>
    </row>
    <row r="28" spans="1:12" ht="28.5">
      <c r="A28" s="351" t="s">
        <v>42</v>
      </c>
      <c r="B28" s="352" t="s">
        <v>63</v>
      </c>
      <c r="C28" s="357" t="s">
        <v>773</v>
      </c>
      <c r="D28" s="352" t="s">
        <v>0</v>
      </c>
      <c r="E28" s="354">
        <v>1</v>
      </c>
      <c r="F28" s="356">
        <v>0</v>
      </c>
      <c r="G28" s="356">
        <f t="shared" si="0"/>
        <v>0</v>
      </c>
      <c r="H28" s="334"/>
      <c r="I28" s="537"/>
    </row>
    <row r="29" spans="1:12" ht="28.5">
      <c r="A29" s="351" t="s">
        <v>43</v>
      </c>
      <c r="B29" s="352" t="s">
        <v>537</v>
      </c>
      <c r="C29" s="357" t="s">
        <v>538</v>
      </c>
      <c r="D29" s="352" t="s">
        <v>18</v>
      </c>
      <c r="E29" s="354">
        <v>119</v>
      </c>
      <c r="F29" s="356">
        <v>0</v>
      </c>
      <c r="G29" s="356">
        <f t="shared" si="0"/>
        <v>0</v>
      </c>
      <c r="H29" s="334"/>
    </row>
    <row r="30" spans="1:12" ht="28.5">
      <c r="A30" s="351" t="s">
        <v>38</v>
      </c>
      <c r="B30" s="352" t="s">
        <v>99</v>
      </c>
      <c r="C30" s="357" t="s">
        <v>539</v>
      </c>
      <c r="D30" s="352" t="s">
        <v>18</v>
      </c>
      <c r="E30" s="354">
        <v>57</v>
      </c>
      <c r="F30" s="356">
        <v>0</v>
      </c>
      <c r="G30" s="356">
        <f t="shared" si="0"/>
        <v>0</v>
      </c>
      <c r="H30" s="334"/>
    </row>
    <row r="31" spans="1:12" ht="28.5">
      <c r="A31" s="351" t="s">
        <v>39</v>
      </c>
      <c r="B31" s="352" t="s">
        <v>540</v>
      </c>
      <c r="C31" s="357" t="s">
        <v>541</v>
      </c>
      <c r="D31" s="352" t="s">
        <v>0</v>
      </c>
      <c r="E31" s="354">
        <v>1</v>
      </c>
      <c r="F31" s="356">
        <v>0</v>
      </c>
      <c r="G31" s="356">
        <f t="shared" si="0"/>
        <v>0</v>
      </c>
      <c r="H31" s="334"/>
    </row>
    <row r="32" spans="1:12" ht="28.5">
      <c r="A32" s="351" t="s">
        <v>44</v>
      </c>
      <c r="B32" s="352" t="s">
        <v>540</v>
      </c>
      <c r="C32" s="357" t="s">
        <v>542</v>
      </c>
      <c r="D32" s="352" t="s">
        <v>0</v>
      </c>
      <c r="E32" s="354">
        <v>1</v>
      </c>
      <c r="F32" s="356">
        <v>0</v>
      </c>
      <c r="G32" s="356">
        <f t="shared" si="0"/>
        <v>0</v>
      </c>
      <c r="H32" s="334"/>
    </row>
    <row r="33" spans="1:9" ht="28.5">
      <c r="A33" s="351" t="s">
        <v>64</v>
      </c>
      <c r="B33" s="352" t="s">
        <v>543</v>
      </c>
      <c r="C33" s="353" t="s">
        <v>544</v>
      </c>
      <c r="D33" s="352" t="s">
        <v>18</v>
      </c>
      <c r="E33" s="354">
        <v>15</v>
      </c>
      <c r="F33" s="356">
        <v>0</v>
      </c>
      <c r="G33" s="356">
        <f t="shared" si="0"/>
        <v>0</v>
      </c>
      <c r="H33" s="334"/>
    </row>
    <row r="34" spans="1:9" ht="28.5">
      <c r="A34" s="351" t="s">
        <v>66</v>
      </c>
      <c r="B34" s="352" t="s">
        <v>545</v>
      </c>
      <c r="C34" s="358" t="s">
        <v>546</v>
      </c>
      <c r="D34" s="352" t="s">
        <v>18</v>
      </c>
      <c r="E34" s="354">
        <v>119</v>
      </c>
      <c r="F34" s="356">
        <v>0</v>
      </c>
      <c r="G34" s="356">
        <f t="shared" si="0"/>
        <v>0</v>
      </c>
      <c r="H34" s="334"/>
    </row>
    <row r="35" spans="1:9" ht="28.5">
      <c r="A35" s="351" t="s">
        <v>67</v>
      </c>
      <c r="B35" s="352" t="s">
        <v>547</v>
      </c>
      <c r="C35" s="357" t="s">
        <v>77</v>
      </c>
      <c r="D35" s="352" t="s">
        <v>18</v>
      </c>
      <c r="E35" s="354">
        <v>57</v>
      </c>
      <c r="F35" s="356">
        <v>0</v>
      </c>
      <c r="G35" s="356">
        <f t="shared" si="0"/>
        <v>0</v>
      </c>
      <c r="H35" s="334"/>
    </row>
    <row r="36" spans="1:9" ht="28.5">
      <c r="A36" s="351" t="s">
        <v>68</v>
      </c>
      <c r="B36" s="352" t="s">
        <v>548</v>
      </c>
      <c r="C36" s="357" t="s">
        <v>549</v>
      </c>
      <c r="D36" s="352" t="s">
        <v>18</v>
      </c>
      <c r="E36" s="354">
        <v>119</v>
      </c>
      <c r="F36" s="356">
        <v>0</v>
      </c>
      <c r="G36" s="356">
        <f t="shared" si="0"/>
        <v>0</v>
      </c>
      <c r="H36" s="334"/>
    </row>
    <row r="37" spans="1:9" ht="28.5">
      <c r="A37" s="351" t="s">
        <v>69</v>
      </c>
      <c r="B37" s="359" t="s">
        <v>513</v>
      </c>
      <c r="C37" s="357" t="s">
        <v>550</v>
      </c>
      <c r="D37" s="352" t="s">
        <v>65</v>
      </c>
      <c r="E37" s="354">
        <v>1</v>
      </c>
      <c r="F37" s="356">
        <v>0</v>
      </c>
      <c r="G37" s="356">
        <f t="shared" si="0"/>
        <v>0</v>
      </c>
      <c r="H37" s="334"/>
    </row>
    <row r="38" spans="1:9" ht="14.25">
      <c r="A38" s="360"/>
      <c r="B38" s="361"/>
      <c r="C38" s="362"/>
      <c r="D38" s="360"/>
      <c r="E38" s="363"/>
      <c r="F38" s="364"/>
      <c r="G38" s="364"/>
      <c r="H38" s="334"/>
    </row>
    <row r="39" spans="1:9" ht="14.25">
      <c r="A39" s="360"/>
      <c r="B39" s="360"/>
      <c r="C39" s="362"/>
      <c r="D39" s="360"/>
      <c r="E39" s="363"/>
      <c r="F39" s="364"/>
      <c r="G39" s="364"/>
      <c r="H39" s="334"/>
    </row>
    <row r="40" spans="1:9" ht="8.25" customHeight="1">
      <c r="A40" s="365"/>
      <c r="B40" s="365"/>
      <c r="C40" s="366"/>
      <c r="D40" s="367"/>
      <c r="E40" s="368"/>
      <c r="H40" s="334"/>
    </row>
    <row r="41" spans="1:9" ht="6" hidden="1" customHeight="1">
      <c r="A41" s="369"/>
      <c r="B41" s="369"/>
      <c r="C41" s="370"/>
      <c r="D41" s="371"/>
      <c r="E41" s="371"/>
      <c r="H41" s="334"/>
    </row>
    <row r="42" spans="1:9" ht="15.75">
      <c r="A42" s="369"/>
      <c r="B42" s="369"/>
      <c r="C42" s="644" t="s">
        <v>22</v>
      </c>
      <c r="D42" s="645"/>
      <c r="E42" s="645"/>
      <c r="F42" s="372"/>
      <c r="G42" s="373">
        <f>G24+G9</f>
        <v>0</v>
      </c>
      <c r="H42" s="374"/>
      <c r="I42" s="375"/>
    </row>
    <row r="43" spans="1:9" ht="15.75">
      <c r="A43" s="369"/>
      <c r="B43" s="369"/>
      <c r="C43" s="644" t="s">
        <v>24</v>
      </c>
      <c r="D43" s="645"/>
      <c r="E43" s="645"/>
      <c r="F43" s="372"/>
      <c r="G43" s="373">
        <f>ROUND(0.23*G42,2)</f>
        <v>0</v>
      </c>
      <c r="H43" s="334"/>
    </row>
    <row r="44" spans="1:9" ht="15.75">
      <c r="A44" s="369"/>
      <c r="B44" s="369"/>
      <c r="C44" s="644" t="s">
        <v>23</v>
      </c>
      <c r="D44" s="645"/>
      <c r="E44" s="645"/>
      <c r="F44" s="372"/>
      <c r="G44" s="373">
        <f>G42+G43</f>
        <v>0</v>
      </c>
      <c r="H44" s="334"/>
    </row>
    <row r="45" spans="1:9" ht="15.75">
      <c r="A45" s="369"/>
      <c r="B45" s="369"/>
      <c r="C45" s="376"/>
      <c r="D45" s="377"/>
      <c r="E45" s="377"/>
      <c r="F45" s="372"/>
      <c r="G45" s="378"/>
      <c r="H45" s="334"/>
    </row>
    <row r="46" spans="1:9" ht="15.75">
      <c r="A46" s="379"/>
      <c r="B46" s="379"/>
      <c r="C46" s="380"/>
      <c r="D46" s="381"/>
      <c r="E46" s="382"/>
      <c r="F46" s="383"/>
      <c r="G46" s="384"/>
      <c r="H46" s="334"/>
    </row>
    <row r="47" spans="1:9" ht="15.75">
      <c r="A47" s="379"/>
      <c r="B47" s="379"/>
      <c r="C47" s="380"/>
      <c r="D47" s="381"/>
      <c r="E47" s="382"/>
      <c r="F47" s="383"/>
      <c r="G47" s="384"/>
      <c r="H47" s="334"/>
    </row>
    <row r="48" spans="1:9" ht="15.75">
      <c r="A48" s="379"/>
      <c r="B48" s="379"/>
      <c r="C48" s="380"/>
      <c r="D48" s="381"/>
      <c r="E48" s="382"/>
      <c r="F48" s="385"/>
      <c r="G48" s="384"/>
      <c r="H48" s="334"/>
    </row>
    <row r="49" spans="1:8" ht="15.75">
      <c r="A49" s="369"/>
      <c r="B49" s="369"/>
      <c r="C49" s="370"/>
      <c r="D49" s="386"/>
      <c r="E49" s="387"/>
      <c r="H49" s="334"/>
    </row>
    <row r="50" spans="1:8" ht="15.75">
      <c r="A50" s="388"/>
      <c r="B50" s="388"/>
      <c r="C50" s="389"/>
      <c r="D50" s="390"/>
      <c r="E50" s="391"/>
    </row>
    <row r="51" spans="1:8" ht="15.75">
      <c r="A51" s="388"/>
      <c r="B51" s="388"/>
      <c r="C51" s="392"/>
      <c r="D51" s="393" t="s">
        <v>551</v>
      </c>
      <c r="E51" s="394"/>
      <c r="F51" s="395"/>
      <c r="G51" s="395"/>
    </row>
    <row r="52" spans="1:8" ht="15.75">
      <c r="A52" s="388"/>
      <c r="B52" s="388"/>
      <c r="C52" s="392"/>
      <c r="D52" s="393" t="s">
        <v>52</v>
      </c>
      <c r="E52" s="394"/>
      <c r="F52" s="306"/>
      <c r="G52" s="306"/>
    </row>
    <row r="53" spans="1:8" ht="15.75">
      <c r="A53" s="388"/>
      <c r="B53" s="388"/>
      <c r="C53" s="392"/>
      <c r="D53" s="393"/>
      <c r="E53" s="394"/>
      <c r="F53" s="306"/>
      <c r="G53" s="306"/>
    </row>
    <row r="54" spans="1:8" ht="15.75">
      <c r="A54" s="388"/>
      <c r="B54" s="388"/>
      <c r="C54" s="392"/>
      <c r="D54" s="393"/>
      <c r="E54" s="394"/>
      <c r="F54" s="306"/>
      <c r="G54" s="306"/>
    </row>
    <row r="55" spans="1:8" ht="15.75">
      <c r="A55" s="388"/>
      <c r="B55" s="388"/>
      <c r="C55" s="392"/>
      <c r="D55" s="393"/>
      <c r="E55" s="394"/>
      <c r="F55" s="306"/>
      <c r="G55" s="306"/>
    </row>
    <row r="56" spans="1:8" ht="15.75">
      <c r="A56" s="388"/>
      <c r="B56" s="388"/>
      <c r="C56" s="392"/>
      <c r="D56" s="393"/>
      <c r="E56" s="394"/>
      <c r="F56" s="306"/>
      <c r="G56" s="306"/>
    </row>
    <row r="57" spans="1:8" ht="15.75">
      <c r="A57" s="388"/>
      <c r="B57" s="388"/>
      <c r="C57" s="392"/>
      <c r="D57" s="393"/>
      <c r="E57" s="394"/>
      <c r="F57" s="306"/>
      <c r="G57" s="306"/>
    </row>
    <row r="58" spans="1:8" ht="15.75">
      <c r="A58" s="388"/>
      <c r="B58" s="388"/>
      <c r="C58" s="392"/>
      <c r="D58" s="393"/>
      <c r="E58" s="394"/>
      <c r="F58" s="306"/>
      <c r="G58" s="306"/>
    </row>
    <row r="59" spans="1:8" ht="15.75">
      <c r="A59" s="388"/>
      <c r="B59" s="388"/>
      <c r="C59" s="392"/>
      <c r="D59" s="393"/>
      <c r="E59" s="394"/>
      <c r="F59" s="306"/>
      <c r="G59" s="306"/>
    </row>
    <row r="60" spans="1:8" ht="15.75">
      <c r="A60" s="388"/>
      <c r="B60" s="388"/>
      <c r="C60" s="392"/>
      <c r="D60" s="393" t="s">
        <v>242</v>
      </c>
      <c r="E60" s="394"/>
      <c r="F60" s="306"/>
      <c r="G60" s="306"/>
    </row>
    <row r="61" spans="1:8" ht="14.25" customHeight="1">
      <c r="A61" s="388"/>
      <c r="B61" s="388"/>
      <c r="C61" s="392"/>
      <c r="D61" s="393" t="s">
        <v>53</v>
      </c>
      <c r="E61" s="394"/>
      <c r="F61" s="306"/>
      <c r="G61" s="306"/>
    </row>
    <row r="62" spans="1:8" ht="15.75">
      <c r="A62" s="388"/>
      <c r="B62" s="388"/>
      <c r="F62" s="306"/>
      <c r="G62" s="306"/>
    </row>
    <row r="63" spans="1:8" ht="15.75">
      <c r="A63" s="388"/>
      <c r="B63" s="388"/>
      <c r="C63" s="389"/>
      <c r="D63" s="646"/>
      <c r="E63" s="647"/>
      <c r="F63" s="647"/>
      <c r="G63" s="647"/>
    </row>
    <row r="64" spans="1:8" ht="15.75">
      <c r="A64" s="388"/>
      <c r="B64" s="388"/>
      <c r="C64" s="400"/>
      <c r="D64" s="390"/>
      <c r="E64" s="391"/>
    </row>
    <row r="65" spans="1:9" ht="15.75">
      <c r="A65" s="388"/>
      <c r="B65" s="388"/>
      <c r="C65" s="389"/>
      <c r="D65" s="390"/>
      <c r="E65" s="391"/>
    </row>
    <row r="66" spans="1:9" ht="15.75">
      <c r="A66" s="388"/>
      <c r="B66" s="388"/>
      <c r="C66" s="389"/>
      <c r="D66" s="390"/>
      <c r="E66" s="391"/>
    </row>
    <row r="67" spans="1:9" ht="15.75">
      <c r="A67" s="388"/>
      <c r="B67" s="388"/>
      <c r="C67" s="389"/>
      <c r="D67" s="390"/>
      <c r="E67" s="391"/>
    </row>
    <row r="68" spans="1:9" ht="15.75">
      <c r="A68" s="388"/>
      <c r="B68" s="388"/>
      <c r="C68" s="389"/>
      <c r="D68" s="390"/>
      <c r="E68" s="391"/>
    </row>
    <row r="69" spans="1:9" ht="15.75">
      <c r="A69" s="388"/>
      <c r="B69" s="388"/>
      <c r="C69" s="389"/>
      <c r="D69" s="390"/>
      <c r="E69" s="391"/>
    </row>
    <row r="70" spans="1:9" ht="15.75">
      <c r="A70" s="388"/>
      <c r="B70" s="388"/>
      <c r="C70" s="389"/>
      <c r="D70" s="390"/>
      <c r="E70" s="391"/>
    </row>
    <row r="71" spans="1:9" ht="15.75">
      <c r="A71" s="388"/>
      <c r="B71" s="388"/>
      <c r="C71" s="389"/>
      <c r="D71" s="390"/>
      <c r="E71" s="391"/>
    </row>
    <row r="72" spans="1:9" ht="15.75">
      <c r="A72" s="388"/>
      <c r="B72" s="388"/>
      <c r="C72" s="389"/>
      <c r="D72" s="390"/>
      <c r="E72" s="391"/>
    </row>
    <row r="73" spans="1:9" ht="15.75">
      <c r="A73" s="388"/>
      <c r="B73" s="388"/>
      <c r="C73" s="648"/>
      <c r="D73" s="648"/>
      <c r="E73" s="648"/>
      <c r="F73" s="648"/>
      <c r="G73" s="648"/>
      <c r="H73" s="648"/>
      <c r="I73" s="648"/>
    </row>
    <row r="74" spans="1:9" ht="15.75">
      <c r="A74" s="388"/>
      <c r="B74" s="388"/>
      <c r="C74" s="401"/>
      <c r="D74" s="401"/>
      <c r="E74" s="401"/>
      <c r="F74" s="401"/>
      <c r="G74" s="401"/>
      <c r="H74" s="401"/>
      <c r="I74" s="401"/>
    </row>
    <row r="75" spans="1:9" ht="18">
      <c r="A75" s="388"/>
      <c r="B75" s="388"/>
      <c r="C75" s="641"/>
      <c r="D75" s="641"/>
      <c r="E75" s="641"/>
      <c r="F75" s="641"/>
      <c r="G75" s="641"/>
      <c r="H75" s="641"/>
      <c r="I75" s="641"/>
    </row>
    <row r="76" spans="1:9" ht="15.75">
      <c r="A76" s="388"/>
      <c r="B76" s="388"/>
      <c r="C76" s="389"/>
      <c r="D76" s="390"/>
      <c r="E76" s="391"/>
    </row>
    <row r="77" spans="1:9" ht="15.75">
      <c r="A77" s="388"/>
      <c r="B77" s="388"/>
      <c r="C77" s="389"/>
      <c r="D77" s="390"/>
      <c r="E77" s="391"/>
    </row>
    <row r="78" spans="1:9" ht="15.75">
      <c r="A78" s="388"/>
      <c r="B78" s="388"/>
      <c r="C78" s="389"/>
      <c r="D78" s="390"/>
      <c r="E78" s="391"/>
    </row>
    <row r="79" spans="1:9" ht="15.75">
      <c r="A79" s="388"/>
      <c r="B79" s="388"/>
      <c r="C79" s="389"/>
      <c r="D79" s="390"/>
      <c r="E79" s="391"/>
    </row>
    <row r="80" spans="1:9" ht="15.75">
      <c r="A80" s="388"/>
      <c r="B80" s="388"/>
      <c r="C80" s="389"/>
      <c r="D80" s="390"/>
      <c r="E80" s="391"/>
    </row>
    <row r="81" spans="1:5" ht="15.75">
      <c r="A81" s="388"/>
      <c r="B81" s="388"/>
      <c r="C81" s="389"/>
      <c r="D81" s="390"/>
      <c r="E81" s="391"/>
    </row>
    <row r="82" spans="1:5" ht="15.75">
      <c r="A82" s="388"/>
      <c r="B82" s="388"/>
      <c r="C82" s="389"/>
      <c r="D82" s="390"/>
      <c r="E82" s="391"/>
    </row>
    <row r="83" spans="1:5" ht="15.75">
      <c r="A83" s="388"/>
      <c r="B83" s="388"/>
      <c r="C83" s="389"/>
      <c r="D83" s="390"/>
      <c r="E83" s="391"/>
    </row>
    <row r="84" spans="1:5" ht="15.75">
      <c r="A84" s="388"/>
      <c r="B84" s="388"/>
      <c r="C84" s="389"/>
      <c r="D84" s="390"/>
      <c r="E84" s="391"/>
    </row>
    <row r="85" spans="1:5" ht="15.75">
      <c r="A85" s="388"/>
      <c r="B85" s="388"/>
      <c r="C85" s="389"/>
      <c r="D85" s="390"/>
      <c r="E85" s="391"/>
    </row>
    <row r="86" spans="1:5" ht="15.75">
      <c r="A86" s="388"/>
      <c r="B86" s="388"/>
      <c r="C86" s="389"/>
      <c r="D86" s="390"/>
      <c r="E86" s="391"/>
    </row>
    <row r="87" spans="1:5" ht="15.75">
      <c r="A87" s="388"/>
      <c r="B87" s="388"/>
      <c r="C87" s="389"/>
      <c r="D87" s="390"/>
      <c r="E87" s="391"/>
    </row>
    <row r="88" spans="1:5" ht="15.75">
      <c r="A88" s="388"/>
      <c r="B88" s="388"/>
      <c r="D88" s="390"/>
      <c r="E88" s="391"/>
    </row>
    <row r="89" spans="1:5" ht="15.75">
      <c r="A89" s="388"/>
      <c r="B89" s="388"/>
      <c r="C89" s="402"/>
      <c r="D89" s="390"/>
      <c r="E89" s="391"/>
    </row>
    <row r="90" spans="1:5" ht="15.75">
      <c r="A90" s="388"/>
      <c r="B90" s="388"/>
      <c r="C90" s="403"/>
      <c r="D90" s="390"/>
      <c r="E90" s="391"/>
    </row>
    <row r="91" spans="1:5" ht="15.75">
      <c r="A91" s="388"/>
      <c r="B91" s="388"/>
      <c r="C91" s="389"/>
      <c r="D91" s="390"/>
      <c r="E91" s="391"/>
    </row>
    <row r="92" spans="1:5" ht="15.75">
      <c r="A92" s="388"/>
      <c r="B92" s="388"/>
      <c r="C92" s="404"/>
      <c r="D92" s="390"/>
      <c r="E92" s="391"/>
    </row>
    <row r="93" spans="1:5" ht="15.75">
      <c r="A93" s="388"/>
      <c r="B93" s="388"/>
      <c r="C93" s="404"/>
      <c r="D93" s="390"/>
      <c r="E93" s="391"/>
    </row>
    <row r="94" spans="1:5" ht="15.75">
      <c r="A94" s="388"/>
      <c r="B94" s="388"/>
      <c r="C94" s="404"/>
      <c r="D94" s="390"/>
      <c r="E94" s="391"/>
    </row>
    <row r="95" spans="1:5" ht="15.75">
      <c r="A95" s="388"/>
      <c r="B95" s="388"/>
      <c r="C95" s="389"/>
      <c r="D95" s="390"/>
      <c r="E95" s="391"/>
    </row>
    <row r="96" spans="1:5" ht="15.75">
      <c r="A96" s="388"/>
      <c r="B96" s="388"/>
      <c r="C96" s="404"/>
      <c r="D96" s="390"/>
      <c r="E96" s="391"/>
    </row>
    <row r="97" spans="1:5" ht="15.75">
      <c r="A97" s="388"/>
      <c r="B97" s="388"/>
      <c r="C97" s="389"/>
      <c r="D97" s="390"/>
      <c r="E97" s="391"/>
    </row>
    <row r="98" spans="1:5" ht="15.75">
      <c r="A98" s="388"/>
      <c r="B98" s="388"/>
      <c r="C98" s="404"/>
      <c r="D98" s="390"/>
      <c r="E98" s="391"/>
    </row>
    <row r="99" spans="1:5" ht="15.75">
      <c r="A99" s="388"/>
      <c r="B99" s="388"/>
      <c r="C99" s="404"/>
      <c r="D99" s="390"/>
      <c r="E99" s="391"/>
    </row>
    <row r="100" spans="1:5" ht="15.75">
      <c r="A100" s="388"/>
      <c r="B100" s="388"/>
      <c r="C100" s="404"/>
      <c r="D100" s="390"/>
      <c r="E100" s="391"/>
    </row>
    <row r="101" spans="1:5" ht="15.75">
      <c r="A101" s="388"/>
      <c r="B101" s="388"/>
      <c r="C101" s="404"/>
      <c r="D101" s="390"/>
      <c r="E101" s="391"/>
    </row>
    <row r="102" spans="1:5" ht="15.75">
      <c r="A102" s="388"/>
      <c r="B102" s="388"/>
      <c r="C102" s="389"/>
      <c r="D102" s="390"/>
      <c r="E102" s="391"/>
    </row>
    <row r="103" spans="1:5" ht="15.75">
      <c r="A103" s="388"/>
      <c r="B103" s="388"/>
      <c r="C103" s="389"/>
      <c r="D103" s="390"/>
      <c r="E103" s="391"/>
    </row>
    <row r="104" spans="1:5" ht="15.75">
      <c r="A104" s="388"/>
      <c r="B104" s="388"/>
      <c r="C104" s="389"/>
      <c r="D104" s="390"/>
      <c r="E104" s="391"/>
    </row>
    <row r="105" spans="1:5" ht="15.75">
      <c r="A105" s="388"/>
      <c r="B105" s="388"/>
      <c r="C105" s="389"/>
      <c r="D105" s="390"/>
      <c r="E105" s="391"/>
    </row>
    <row r="106" spans="1:5" ht="15.75">
      <c r="A106" s="388"/>
      <c r="B106" s="388"/>
      <c r="C106" s="389"/>
      <c r="D106" s="390"/>
      <c r="E106" s="391"/>
    </row>
    <row r="107" spans="1:5" ht="15.75">
      <c r="A107" s="388"/>
      <c r="B107" s="388"/>
      <c r="C107" s="404"/>
      <c r="D107" s="390"/>
      <c r="E107" s="391"/>
    </row>
    <row r="108" spans="1:5" ht="15.75">
      <c r="A108" s="388"/>
      <c r="B108" s="388"/>
      <c r="C108" s="389"/>
      <c r="D108" s="390"/>
      <c r="E108" s="391"/>
    </row>
    <row r="109" spans="1:5" ht="15.75">
      <c r="A109" s="388"/>
      <c r="B109" s="388"/>
      <c r="C109" s="404"/>
      <c r="D109" s="390"/>
      <c r="E109" s="391"/>
    </row>
    <row r="110" spans="1:5" ht="15.75">
      <c r="A110" s="388"/>
      <c r="B110" s="388"/>
      <c r="C110" s="389"/>
      <c r="D110" s="390"/>
      <c r="E110" s="391"/>
    </row>
    <row r="111" spans="1:5" ht="15.75">
      <c r="A111" s="388"/>
      <c r="B111" s="388"/>
      <c r="C111" s="389"/>
      <c r="D111" s="390"/>
      <c r="E111" s="391"/>
    </row>
    <row r="112" spans="1:5" ht="15.75">
      <c r="A112" s="388"/>
      <c r="B112" s="388"/>
      <c r="C112" s="389"/>
      <c r="D112" s="390"/>
      <c r="E112" s="391"/>
    </row>
    <row r="113" spans="1:5" ht="15.75">
      <c r="A113" s="388"/>
      <c r="B113" s="388"/>
      <c r="C113" s="389"/>
      <c r="D113" s="390"/>
      <c r="E113" s="391"/>
    </row>
    <row r="114" spans="1:5" ht="15.75">
      <c r="A114" s="388"/>
      <c r="B114" s="388"/>
      <c r="C114" s="389"/>
      <c r="D114" s="390"/>
      <c r="E114" s="391"/>
    </row>
    <row r="115" spans="1:5" ht="15.75">
      <c r="A115" s="388"/>
      <c r="B115" s="388"/>
      <c r="C115" s="389"/>
      <c r="D115" s="390"/>
      <c r="E115" s="391"/>
    </row>
    <row r="116" spans="1:5" ht="15.75">
      <c r="A116" s="388"/>
      <c r="B116" s="388"/>
      <c r="C116" s="389"/>
      <c r="D116" s="390"/>
      <c r="E116" s="391"/>
    </row>
    <row r="117" spans="1:5" ht="15.75">
      <c r="A117" s="388"/>
      <c r="B117" s="388"/>
      <c r="C117" s="404"/>
      <c r="D117" s="390"/>
      <c r="E117" s="391"/>
    </row>
    <row r="118" spans="1:5" ht="15.75">
      <c r="A118" s="388"/>
      <c r="B118" s="388"/>
      <c r="C118" s="404"/>
      <c r="D118" s="390"/>
      <c r="E118" s="391"/>
    </row>
    <row r="119" spans="1:5" ht="15.75">
      <c r="A119" s="388"/>
      <c r="B119" s="388"/>
      <c r="C119" s="404"/>
      <c r="D119" s="390"/>
      <c r="E119" s="391"/>
    </row>
    <row r="120" spans="1:5" ht="15.75">
      <c r="A120" s="388"/>
      <c r="B120" s="388"/>
      <c r="C120" s="404"/>
      <c r="D120" s="390"/>
      <c r="E120" s="391"/>
    </row>
    <row r="121" spans="1:5" ht="15.75">
      <c r="A121" s="388"/>
      <c r="B121" s="388"/>
      <c r="C121" s="404"/>
      <c r="D121" s="390"/>
      <c r="E121" s="391"/>
    </row>
    <row r="122" spans="1:5" ht="15.75">
      <c r="A122" s="388"/>
      <c r="B122" s="388"/>
      <c r="C122" s="389"/>
      <c r="D122" s="390"/>
      <c r="E122" s="391"/>
    </row>
    <row r="123" spans="1:5" ht="15.75">
      <c r="A123" s="388"/>
      <c r="B123" s="388"/>
      <c r="C123" s="389"/>
      <c r="D123" s="390"/>
      <c r="E123" s="391"/>
    </row>
    <row r="124" spans="1:5" ht="15.75">
      <c r="A124" s="388"/>
      <c r="B124" s="388"/>
      <c r="C124" s="389"/>
      <c r="D124" s="390"/>
      <c r="E124" s="391"/>
    </row>
    <row r="125" spans="1:5" ht="15.75">
      <c r="A125" s="388"/>
      <c r="B125" s="388"/>
      <c r="C125" s="389"/>
      <c r="D125" s="390"/>
      <c r="E125" s="391"/>
    </row>
    <row r="126" spans="1:5" ht="15.75">
      <c r="A126" s="388"/>
      <c r="B126" s="388"/>
      <c r="C126" s="389"/>
      <c r="D126" s="390"/>
      <c r="E126" s="391"/>
    </row>
    <row r="127" spans="1:5" ht="15.75">
      <c r="A127" s="388"/>
      <c r="B127" s="388"/>
      <c r="C127" s="389"/>
      <c r="D127" s="390"/>
      <c r="E127" s="391"/>
    </row>
    <row r="128" spans="1:5" ht="15.75">
      <c r="A128" s="388"/>
      <c r="B128" s="388"/>
      <c r="C128" s="389"/>
      <c r="D128" s="390"/>
      <c r="E128" s="391"/>
    </row>
    <row r="129" spans="1:5" ht="15.75">
      <c r="A129" s="388"/>
      <c r="B129" s="388"/>
      <c r="C129" s="389"/>
      <c r="D129" s="390"/>
      <c r="E129" s="391"/>
    </row>
    <row r="130" spans="1:5" ht="15.75">
      <c r="A130" s="388"/>
      <c r="B130" s="388"/>
      <c r="C130" s="389"/>
      <c r="D130" s="390"/>
      <c r="E130" s="391"/>
    </row>
    <row r="131" spans="1:5" ht="15.75">
      <c r="A131" s="388"/>
      <c r="B131" s="388"/>
      <c r="C131" s="389"/>
      <c r="D131" s="405"/>
      <c r="E131" s="406"/>
    </row>
    <row r="132" spans="1:5" ht="15.75">
      <c r="A132" s="388"/>
      <c r="B132" s="388"/>
      <c r="C132" s="389"/>
      <c r="D132" s="390"/>
      <c r="E132" s="391"/>
    </row>
    <row r="133" spans="1:5" ht="15.75">
      <c r="A133" s="388"/>
      <c r="B133" s="388"/>
      <c r="C133" s="407"/>
      <c r="D133" s="390"/>
      <c r="E133" s="391"/>
    </row>
    <row r="134" spans="1:5" ht="15.75">
      <c r="A134" s="388"/>
      <c r="B134" s="388"/>
      <c r="C134" s="389"/>
      <c r="D134" s="405"/>
      <c r="E134" s="406"/>
    </row>
    <row r="135" spans="1:5" ht="15.75">
      <c r="A135" s="388"/>
      <c r="B135" s="388"/>
      <c r="C135" s="389"/>
      <c r="D135" s="405"/>
      <c r="E135" s="406"/>
    </row>
    <row r="136" spans="1:5" ht="15.75">
      <c r="A136" s="388"/>
      <c r="B136" s="388"/>
      <c r="C136" s="389"/>
      <c r="D136" s="390"/>
      <c r="E136" s="391"/>
    </row>
    <row r="137" spans="1:5" ht="15.75">
      <c r="A137" s="388"/>
      <c r="B137" s="388"/>
      <c r="C137" s="407"/>
      <c r="D137" s="405"/>
      <c r="E137" s="406"/>
    </row>
    <row r="138" spans="1:5" ht="15.75">
      <c r="A138" s="388"/>
      <c r="B138" s="388"/>
      <c r="C138" s="389"/>
      <c r="D138" s="405"/>
      <c r="E138" s="406"/>
    </row>
    <row r="139" spans="1:5" ht="15.75">
      <c r="A139" s="388"/>
      <c r="B139" s="388"/>
      <c r="C139" s="389"/>
      <c r="D139" s="390"/>
      <c r="E139" s="391"/>
    </row>
    <row r="140" spans="1:5" ht="15">
      <c r="A140" s="408"/>
      <c r="B140" s="408"/>
      <c r="C140" s="407"/>
      <c r="D140" s="405"/>
      <c r="E140" s="406"/>
    </row>
    <row r="141" spans="1:5" ht="15.75">
      <c r="A141" s="388"/>
      <c r="B141" s="388"/>
      <c r="C141" s="389"/>
      <c r="D141" s="405"/>
      <c r="E141" s="406"/>
    </row>
    <row r="142" spans="1:5" ht="14.25" customHeight="1">
      <c r="A142" s="388"/>
      <c r="B142" s="388"/>
      <c r="C142" s="389"/>
      <c r="D142" s="408"/>
      <c r="E142" s="409"/>
    </row>
    <row r="143" spans="1:5" ht="15.75">
      <c r="A143" s="388"/>
      <c r="B143" s="388"/>
      <c r="C143" s="407"/>
      <c r="D143" s="390"/>
      <c r="E143" s="391"/>
    </row>
    <row r="144" spans="1:5" ht="15.75">
      <c r="A144" s="388"/>
      <c r="B144" s="388"/>
      <c r="C144" s="410"/>
      <c r="D144" s="390"/>
      <c r="E144" s="391"/>
    </row>
    <row r="145" spans="1:5" ht="15.75">
      <c r="A145" s="388"/>
      <c r="B145" s="388"/>
      <c r="C145" s="389"/>
      <c r="D145" s="390"/>
      <c r="E145" s="391"/>
    </row>
    <row r="146" spans="1:5" ht="15.75">
      <c r="A146" s="388"/>
      <c r="B146" s="388"/>
      <c r="C146" s="404"/>
      <c r="D146" s="390"/>
      <c r="E146" s="391"/>
    </row>
    <row r="147" spans="1:5" ht="15.75">
      <c r="A147" s="388"/>
      <c r="B147" s="388"/>
      <c r="C147" s="404"/>
      <c r="D147" s="390"/>
      <c r="E147" s="391"/>
    </row>
    <row r="148" spans="1:5" ht="15.75">
      <c r="A148" s="388"/>
      <c r="B148" s="388"/>
      <c r="C148" s="410"/>
      <c r="D148" s="390"/>
      <c r="E148" s="391"/>
    </row>
    <row r="149" spans="1:5" ht="15.75">
      <c r="A149" s="388"/>
      <c r="B149" s="388"/>
      <c r="C149" s="389"/>
      <c r="D149" s="390"/>
      <c r="E149" s="391"/>
    </row>
    <row r="150" spans="1:5" ht="15.75">
      <c r="A150" s="388"/>
      <c r="B150" s="388"/>
      <c r="C150" s="404"/>
      <c r="D150" s="390"/>
      <c r="E150" s="391"/>
    </row>
    <row r="151" spans="1:5" ht="15">
      <c r="A151" s="408"/>
      <c r="B151" s="408"/>
      <c r="C151" s="389"/>
      <c r="D151" s="390"/>
      <c r="E151" s="391"/>
    </row>
    <row r="152" spans="1:5" ht="15.75">
      <c r="A152" s="388"/>
      <c r="B152" s="388"/>
      <c r="C152" s="389"/>
      <c r="D152" s="390"/>
      <c r="E152" s="391"/>
    </row>
    <row r="153" spans="1:5" ht="15.75">
      <c r="A153" s="388"/>
      <c r="B153" s="388"/>
      <c r="C153" s="389"/>
      <c r="D153" s="390"/>
      <c r="E153" s="391"/>
    </row>
    <row r="154" spans="1:5" ht="15">
      <c r="A154" s="411"/>
      <c r="B154" s="411"/>
      <c r="C154" s="412"/>
      <c r="D154" s="390"/>
      <c r="E154" s="391"/>
    </row>
    <row r="155" spans="1:5" ht="15">
      <c r="A155" s="411"/>
      <c r="B155" s="411"/>
      <c r="C155" s="407"/>
      <c r="D155" s="390"/>
      <c r="E155" s="391"/>
    </row>
    <row r="156" spans="1:5" ht="15">
      <c r="A156" s="411"/>
      <c r="B156" s="411"/>
      <c r="C156" s="389"/>
      <c r="D156" s="390"/>
      <c r="E156" s="391"/>
    </row>
    <row r="157" spans="1:5" ht="15">
      <c r="A157" s="411"/>
      <c r="B157" s="411"/>
      <c r="C157" s="389"/>
      <c r="D157" s="390"/>
      <c r="E157" s="391"/>
    </row>
    <row r="158" spans="1:5" ht="15.75">
      <c r="A158" s="388"/>
      <c r="B158" s="388"/>
      <c r="C158" s="404"/>
      <c r="D158" s="390"/>
      <c r="E158" s="391"/>
    </row>
    <row r="159" spans="1:5" ht="15.75">
      <c r="A159" s="388"/>
      <c r="B159" s="388"/>
      <c r="C159" s="404"/>
      <c r="D159" s="390"/>
      <c r="E159" s="391"/>
    </row>
    <row r="160" spans="1:5" ht="15.75">
      <c r="A160" s="388"/>
      <c r="B160" s="388"/>
      <c r="C160" s="404"/>
      <c r="D160" s="390"/>
      <c r="E160" s="391"/>
    </row>
    <row r="161" spans="1:5" ht="15.75">
      <c r="A161" s="388"/>
      <c r="B161" s="388"/>
      <c r="C161" s="389"/>
      <c r="D161" s="390"/>
      <c r="E161" s="391"/>
    </row>
    <row r="162" spans="1:5" ht="15.75">
      <c r="A162" s="388"/>
      <c r="B162" s="388"/>
      <c r="C162" s="389"/>
      <c r="D162" s="390"/>
      <c r="E162" s="391"/>
    </row>
    <row r="163" spans="1:5" ht="15.75">
      <c r="A163" s="388"/>
      <c r="B163" s="388"/>
      <c r="C163" s="389"/>
      <c r="D163" s="390"/>
      <c r="E163" s="391"/>
    </row>
    <row r="164" spans="1:5" ht="15.75">
      <c r="A164" s="388"/>
      <c r="B164" s="388"/>
      <c r="C164" s="389"/>
      <c r="D164" s="390"/>
      <c r="E164" s="391"/>
    </row>
    <row r="165" spans="1:5" ht="15.75">
      <c r="A165" s="388"/>
      <c r="B165" s="388"/>
      <c r="C165" s="389"/>
      <c r="D165" s="390"/>
      <c r="E165" s="391"/>
    </row>
    <row r="166" spans="1:5" ht="15.75">
      <c r="A166" s="388"/>
      <c r="B166" s="388"/>
      <c r="C166" s="389"/>
      <c r="D166" s="390"/>
      <c r="E166" s="391"/>
    </row>
    <row r="167" spans="1:5" ht="15.75">
      <c r="A167" s="388"/>
      <c r="B167" s="388"/>
      <c r="C167" s="407"/>
      <c r="D167" s="390"/>
      <c r="E167" s="391"/>
    </row>
    <row r="168" spans="1:5" ht="15.75">
      <c r="A168" s="388"/>
      <c r="B168" s="388"/>
      <c r="C168" s="389"/>
      <c r="D168" s="390"/>
      <c r="E168" s="391"/>
    </row>
    <row r="169" spans="1:5" ht="15.75">
      <c r="A169" s="388"/>
      <c r="B169" s="388"/>
      <c r="C169" s="404"/>
      <c r="D169" s="390"/>
      <c r="E169" s="391"/>
    </row>
    <row r="170" spans="1:5" ht="15.75">
      <c r="A170" s="388"/>
      <c r="B170" s="388"/>
      <c r="C170" s="404"/>
      <c r="D170" s="390"/>
      <c r="E170" s="391"/>
    </row>
    <row r="171" spans="1:5" ht="15.75">
      <c r="A171" s="388"/>
      <c r="B171" s="388"/>
      <c r="C171" s="389"/>
      <c r="D171" s="390"/>
      <c r="E171" s="391"/>
    </row>
    <row r="172" spans="1:5" ht="15.75">
      <c r="A172" s="388"/>
      <c r="B172" s="388"/>
      <c r="C172" s="404"/>
      <c r="D172" s="390"/>
      <c r="E172" s="391"/>
    </row>
    <row r="173" spans="1:5" ht="15.75">
      <c r="A173" s="388"/>
      <c r="B173" s="388"/>
      <c r="C173" s="404"/>
      <c r="D173" s="390"/>
      <c r="E173" s="391"/>
    </row>
    <row r="174" spans="1:5" ht="15.75">
      <c r="A174" s="388"/>
      <c r="B174" s="388"/>
      <c r="C174" s="407"/>
      <c r="D174" s="390"/>
      <c r="E174" s="391"/>
    </row>
    <row r="175" spans="1:5" ht="15.75">
      <c r="A175" s="388"/>
      <c r="B175" s="388"/>
      <c r="C175" s="389"/>
      <c r="D175" s="390"/>
      <c r="E175" s="391"/>
    </row>
    <row r="176" spans="1:5" ht="15.75">
      <c r="A176" s="388"/>
      <c r="B176" s="388"/>
      <c r="C176" s="404"/>
      <c r="D176" s="390"/>
      <c r="E176" s="391"/>
    </row>
    <row r="177" spans="1:5" ht="15.75">
      <c r="A177" s="388"/>
      <c r="B177" s="388"/>
      <c r="C177" s="404"/>
      <c r="D177" s="390"/>
      <c r="E177" s="391"/>
    </row>
    <row r="178" spans="1:5" ht="15.75">
      <c r="A178" s="388"/>
      <c r="B178" s="388"/>
      <c r="C178" s="404"/>
      <c r="D178" s="390"/>
      <c r="E178" s="391"/>
    </row>
    <row r="179" spans="1:5" ht="15.75">
      <c r="A179" s="388"/>
      <c r="B179" s="388"/>
      <c r="C179" s="389"/>
      <c r="D179" s="390"/>
      <c r="E179" s="391"/>
    </row>
    <row r="180" spans="1:5" ht="15.75">
      <c r="A180" s="388"/>
      <c r="B180" s="388"/>
      <c r="C180" s="404"/>
      <c r="D180" s="390"/>
      <c r="E180" s="391"/>
    </row>
    <row r="181" spans="1:5" ht="15.75">
      <c r="A181" s="388"/>
      <c r="B181" s="388"/>
      <c r="C181" s="404"/>
      <c r="D181" s="390"/>
      <c r="E181" s="391"/>
    </row>
    <row r="182" spans="1:5" ht="15.75">
      <c r="A182" s="388"/>
      <c r="B182" s="388"/>
      <c r="C182" s="407"/>
      <c r="D182" s="390"/>
      <c r="E182" s="391"/>
    </row>
    <row r="183" spans="1:5" ht="15.75">
      <c r="A183" s="388"/>
      <c r="B183" s="388"/>
      <c r="C183" s="389"/>
      <c r="D183" s="390"/>
      <c r="E183" s="391"/>
    </row>
    <row r="184" spans="1:5" ht="15.75">
      <c r="A184" s="388"/>
      <c r="B184" s="388"/>
      <c r="C184" s="407"/>
      <c r="D184" s="390"/>
      <c r="E184" s="391"/>
    </row>
    <row r="185" spans="1:5" ht="15.75">
      <c r="A185" s="388"/>
      <c r="B185" s="388"/>
      <c r="C185" s="389"/>
      <c r="D185" s="390"/>
      <c r="E185" s="391"/>
    </row>
    <row r="186" spans="1:5" ht="15.75">
      <c r="A186" s="388"/>
      <c r="B186" s="388"/>
      <c r="C186" s="407"/>
      <c r="D186" s="390"/>
      <c r="E186" s="391"/>
    </row>
    <row r="187" spans="1:5" ht="15.75">
      <c r="A187" s="388"/>
      <c r="B187" s="388"/>
      <c r="C187" s="389"/>
      <c r="D187" s="390"/>
      <c r="E187" s="391"/>
    </row>
    <row r="188" spans="1:5" ht="15.75">
      <c r="A188" s="388"/>
      <c r="B188" s="388"/>
      <c r="C188" s="389"/>
      <c r="D188" s="390"/>
      <c r="E188" s="391"/>
    </row>
    <row r="189" spans="1:5" ht="15.75">
      <c r="A189" s="388"/>
      <c r="B189" s="388"/>
      <c r="C189" s="407"/>
      <c r="D189" s="390"/>
      <c r="E189" s="391"/>
    </row>
    <row r="190" spans="1:5" ht="15">
      <c r="A190" s="413"/>
      <c r="B190" s="413"/>
      <c r="C190" s="389"/>
      <c r="D190" s="390"/>
      <c r="E190" s="391"/>
    </row>
    <row r="191" spans="1:5" ht="15.75">
      <c r="A191" s="388"/>
      <c r="B191" s="388"/>
      <c r="C191" s="407"/>
      <c r="D191" s="390"/>
      <c r="E191" s="391"/>
    </row>
    <row r="192" spans="1:5" ht="15.75">
      <c r="A192" s="388"/>
      <c r="B192" s="388"/>
      <c r="C192" s="389"/>
      <c r="D192" s="390"/>
      <c r="E192" s="391"/>
    </row>
    <row r="193" spans="1:5" ht="15.75">
      <c r="A193" s="388"/>
      <c r="B193" s="388"/>
      <c r="C193" s="407"/>
      <c r="D193" s="390"/>
      <c r="E193" s="391"/>
    </row>
    <row r="194" spans="1:5" ht="15.75">
      <c r="A194" s="388"/>
      <c r="B194" s="388"/>
      <c r="C194" s="407"/>
      <c r="D194" s="390"/>
      <c r="E194" s="391"/>
    </row>
    <row r="195" spans="1:5" ht="15.75">
      <c r="A195" s="388"/>
      <c r="B195" s="388"/>
      <c r="C195" s="389"/>
      <c r="D195" s="390"/>
      <c r="E195" s="391"/>
    </row>
    <row r="196" spans="1:5" ht="15.75">
      <c r="A196" s="388"/>
      <c r="B196" s="388"/>
      <c r="C196" s="389"/>
      <c r="D196" s="390"/>
      <c r="E196" s="391"/>
    </row>
    <row r="197" spans="1:5" ht="15.75">
      <c r="A197" s="388"/>
      <c r="B197" s="388"/>
      <c r="C197" s="389"/>
      <c r="D197" s="390"/>
      <c r="E197" s="391"/>
    </row>
    <row r="198" spans="1:5" ht="15.75">
      <c r="A198" s="388"/>
      <c r="B198" s="388"/>
      <c r="C198" s="389"/>
      <c r="D198" s="390"/>
      <c r="E198" s="391"/>
    </row>
    <row r="199" spans="1:5" ht="15.75">
      <c r="A199" s="388"/>
      <c r="B199" s="388"/>
      <c r="C199" s="407"/>
      <c r="D199" s="390"/>
      <c r="E199" s="391"/>
    </row>
    <row r="200" spans="1:5" ht="15.75">
      <c r="A200" s="388"/>
      <c r="B200" s="388"/>
      <c r="C200" s="389"/>
      <c r="D200" s="390"/>
      <c r="E200" s="391"/>
    </row>
    <row r="201" spans="1:5" ht="15.75">
      <c r="A201" s="388"/>
      <c r="B201" s="388"/>
      <c r="C201" s="404"/>
      <c r="D201" s="390"/>
      <c r="E201" s="391"/>
    </row>
    <row r="202" spans="1:5" ht="15.75">
      <c r="A202" s="388"/>
      <c r="B202" s="388"/>
      <c r="C202" s="404"/>
      <c r="D202" s="390"/>
      <c r="E202" s="391"/>
    </row>
    <row r="203" spans="1:5" ht="15.75">
      <c r="A203" s="388"/>
      <c r="B203" s="388"/>
      <c r="C203" s="404"/>
      <c r="D203" s="390"/>
      <c r="E203" s="391"/>
    </row>
    <row r="204" spans="1:5" ht="15.75">
      <c r="A204" s="388"/>
      <c r="B204" s="388"/>
      <c r="C204" s="414"/>
      <c r="D204" s="390"/>
      <c r="E204" s="391"/>
    </row>
    <row r="205" spans="1:5" ht="15.75">
      <c r="A205" s="388"/>
      <c r="B205" s="388"/>
      <c r="C205" s="415"/>
      <c r="D205" s="390"/>
      <c r="E205" s="391"/>
    </row>
    <row r="206" spans="1:5" ht="15.75">
      <c r="A206" s="388"/>
      <c r="B206" s="388"/>
      <c r="C206" s="416"/>
      <c r="D206" s="390"/>
      <c r="E206" s="391"/>
    </row>
    <row r="207" spans="1:5" ht="15.75">
      <c r="A207" s="388"/>
      <c r="B207" s="388"/>
      <c r="C207" s="416"/>
      <c r="D207" s="390"/>
      <c r="E207" s="391"/>
    </row>
    <row r="208" spans="1:5" ht="15.75">
      <c r="A208" s="388"/>
      <c r="B208" s="388"/>
      <c r="C208" s="416"/>
      <c r="D208" s="390"/>
      <c r="E208" s="391"/>
    </row>
    <row r="209" spans="1:5" ht="15.75">
      <c r="A209" s="388"/>
      <c r="B209" s="388"/>
      <c r="C209" s="415"/>
      <c r="D209" s="390"/>
      <c r="E209" s="391"/>
    </row>
    <row r="210" spans="1:5" ht="15.75">
      <c r="A210" s="388"/>
      <c r="B210" s="388"/>
      <c r="C210" s="416"/>
      <c r="D210" s="390"/>
      <c r="E210" s="391"/>
    </row>
    <row r="211" spans="1:5" ht="15.75">
      <c r="A211" s="388"/>
      <c r="B211" s="388"/>
      <c r="C211" s="416"/>
      <c r="D211" s="390"/>
      <c r="E211" s="391"/>
    </row>
    <row r="212" spans="1:5" ht="15.75">
      <c r="A212" s="388"/>
      <c r="B212" s="388"/>
      <c r="C212" s="414"/>
      <c r="D212" s="390"/>
      <c r="E212" s="391"/>
    </row>
    <row r="213" spans="1:5" ht="15">
      <c r="A213" s="417"/>
      <c r="B213" s="417"/>
      <c r="C213" s="389"/>
      <c r="D213" s="390"/>
      <c r="E213" s="391"/>
    </row>
    <row r="214" spans="1:5" ht="15.75">
      <c r="A214" s="388"/>
      <c r="B214" s="388"/>
      <c r="C214" s="407"/>
      <c r="D214" s="390"/>
      <c r="E214" s="391"/>
    </row>
    <row r="215" spans="1:5" ht="15.75">
      <c r="A215" s="388"/>
      <c r="B215" s="388"/>
      <c r="C215" s="389"/>
      <c r="D215" s="390"/>
      <c r="E215" s="391"/>
    </row>
    <row r="216" spans="1:5" ht="15.75">
      <c r="A216" s="388"/>
      <c r="B216" s="388"/>
      <c r="C216" s="407"/>
      <c r="D216" s="390"/>
      <c r="E216" s="391"/>
    </row>
    <row r="217" spans="1:5" ht="15.75">
      <c r="A217" s="388"/>
      <c r="B217" s="388"/>
      <c r="C217" s="414"/>
      <c r="D217" s="390"/>
      <c r="E217" s="391"/>
    </row>
    <row r="218" spans="1:5" ht="15.75">
      <c r="A218" s="388"/>
      <c r="B218" s="388"/>
      <c r="C218" s="415"/>
      <c r="D218" s="390"/>
      <c r="E218" s="391"/>
    </row>
    <row r="219" spans="1:5" ht="15.75">
      <c r="A219" s="388"/>
      <c r="B219" s="388"/>
      <c r="C219" s="404"/>
      <c r="D219" s="390"/>
      <c r="E219" s="391"/>
    </row>
    <row r="220" spans="1:5" ht="15.75">
      <c r="A220" s="388"/>
      <c r="B220" s="388"/>
      <c r="C220" s="414"/>
      <c r="D220" s="390"/>
      <c r="E220" s="391"/>
    </row>
    <row r="221" spans="1:5" ht="15.75">
      <c r="A221" s="388"/>
      <c r="B221" s="388"/>
      <c r="C221" s="415"/>
      <c r="D221" s="390"/>
      <c r="E221" s="391"/>
    </row>
    <row r="222" spans="1:5" ht="15.75">
      <c r="A222" s="388"/>
      <c r="B222" s="388"/>
      <c r="C222" s="415"/>
      <c r="D222" s="390"/>
      <c r="E222" s="391"/>
    </row>
    <row r="223" spans="1:5" ht="15.75">
      <c r="A223" s="388"/>
      <c r="B223" s="388"/>
      <c r="C223" s="415"/>
      <c r="D223" s="390"/>
      <c r="E223" s="391"/>
    </row>
    <row r="224" spans="1:5" ht="15.75">
      <c r="A224" s="388"/>
      <c r="B224" s="388"/>
      <c r="C224" s="415"/>
      <c r="D224" s="390"/>
      <c r="E224" s="391"/>
    </row>
    <row r="225" spans="1:5" ht="15.75">
      <c r="A225" s="388"/>
      <c r="B225" s="388"/>
      <c r="C225" s="415"/>
      <c r="D225" s="390"/>
      <c r="E225" s="391"/>
    </row>
    <row r="226" spans="1:5" ht="15.75">
      <c r="A226" s="388"/>
      <c r="B226" s="388"/>
      <c r="C226" s="418"/>
      <c r="D226" s="390"/>
      <c r="E226" s="391"/>
    </row>
    <row r="227" spans="1:5" ht="15.75">
      <c r="A227" s="388"/>
      <c r="B227" s="388"/>
      <c r="C227" s="389"/>
      <c r="D227" s="390"/>
      <c r="E227" s="391"/>
    </row>
    <row r="228" spans="1:5" ht="15.75">
      <c r="A228" s="388"/>
      <c r="B228" s="388"/>
      <c r="C228" s="415"/>
      <c r="D228" s="390"/>
      <c r="E228" s="391"/>
    </row>
    <row r="229" spans="1:5" ht="15.75">
      <c r="A229" s="388"/>
      <c r="B229" s="388"/>
      <c r="C229" s="416"/>
      <c r="D229" s="390"/>
      <c r="E229" s="391"/>
    </row>
    <row r="230" spans="1:5" ht="15.75">
      <c r="A230" s="388"/>
      <c r="B230" s="388"/>
      <c r="C230" s="414"/>
      <c r="D230" s="390"/>
      <c r="E230" s="391"/>
    </row>
    <row r="231" spans="1:5" ht="15.75">
      <c r="A231" s="388"/>
      <c r="B231" s="388"/>
      <c r="C231" s="415"/>
      <c r="D231" s="390"/>
      <c r="E231" s="391"/>
    </row>
    <row r="232" spans="1:5" ht="15.75">
      <c r="A232" s="388"/>
      <c r="B232" s="388"/>
      <c r="C232" s="416"/>
      <c r="D232" s="390"/>
      <c r="E232" s="391"/>
    </row>
    <row r="233" spans="1:5" ht="15.75">
      <c r="A233" s="388"/>
      <c r="B233" s="388"/>
      <c r="C233" s="416"/>
      <c r="D233" s="390"/>
      <c r="E233" s="391"/>
    </row>
    <row r="234" spans="1:5" ht="15">
      <c r="A234" s="408"/>
      <c r="B234" s="408"/>
      <c r="C234" s="416"/>
      <c r="D234" s="390"/>
      <c r="E234" s="391"/>
    </row>
    <row r="235" spans="1:5" ht="15.75">
      <c r="A235" s="388"/>
      <c r="B235" s="388"/>
      <c r="C235" s="414"/>
      <c r="D235" s="390"/>
      <c r="E235" s="391"/>
    </row>
    <row r="236" spans="1:5" ht="15.75">
      <c r="A236" s="388"/>
      <c r="B236" s="388"/>
      <c r="C236" s="415"/>
      <c r="D236" s="408"/>
      <c r="E236" s="409"/>
    </row>
    <row r="237" spans="1:5" ht="75" customHeight="1">
      <c r="A237" s="388"/>
      <c r="B237" s="388"/>
      <c r="C237" s="407"/>
      <c r="D237" s="390"/>
      <c r="E237" s="391"/>
    </row>
    <row r="238" spans="1:5" ht="15.75">
      <c r="A238" s="388"/>
      <c r="B238" s="388"/>
      <c r="C238" s="419"/>
      <c r="D238" s="390"/>
      <c r="E238" s="391"/>
    </row>
    <row r="239" spans="1:5" ht="15.75">
      <c r="A239" s="388"/>
      <c r="B239" s="388"/>
      <c r="C239" s="420"/>
      <c r="D239" s="390"/>
      <c r="E239" s="391"/>
    </row>
    <row r="240" spans="1:5" ht="15.75">
      <c r="A240" s="388"/>
      <c r="B240" s="388"/>
      <c r="C240" s="420"/>
      <c r="D240" s="390"/>
      <c r="E240" s="391"/>
    </row>
    <row r="241" spans="1:5" ht="15.75">
      <c r="A241" s="388"/>
      <c r="B241" s="388"/>
      <c r="C241" s="420"/>
      <c r="D241" s="390"/>
      <c r="E241" s="391"/>
    </row>
    <row r="242" spans="1:5" ht="15.75">
      <c r="A242" s="388"/>
      <c r="B242" s="388"/>
      <c r="C242" s="420"/>
      <c r="D242" s="390"/>
      <c r="E242" s="391"/>
    </row>
    <row r="243" spans="1:5" ht="15.75">
      <c r="A243" s="388"/>
      <c r="B243" s="388"/>
      <c r="C243" s="419"/>
      <c r="D243" s="390"/>
      <c r="E243" s="391"/>
    </row>
    <row r="244" spans="1:5" ht="90" customHeight="1">
      <c r="A244" s="388"/>
      <c r="B244" s="388"/>
      <c r="C244" s="420"/>
      <c r="D244" s="390"/>
      <c r="E244" s="391"/>
    </row>
    <row r="245" spans="1:5" ht="15.75">
      <c r="A245" s="388"/>
      <c r="B245" s="388"/>
      <c r="C245" s="420"/>
      <c r="D245" s="390"/>
      <c r="E245" s="391"/>
    </row>
    <row r="246" spans="1:5" ht="15.75">
      <c r="A246" s="388"/>
      <c r="B246" s="388"/>
      <c r="C246" s="420"/>
      <c r="D246" s="390"/>
      <c r="E246" s="391"/>
    </row>
    <row r="247" spans="1:5" ht="15.75">
      <c r="A247" s="388"/>
      <c r="B247" s="388"/>
      <c r="C247" s="419"/>
      <c r="D247" s="390"/>
      <c r="E247" s="391"/>
    </row>
    <row r="248" spans="1:5" ht="15.75">
      <c r="A248" s="388"/>
      <c r="B248" s="388"/>
      <c r="C248" s="421"/>
      <c r="D248" s="390"/>
      <c r="E248" s="391"/>
    </row>
    <row r="249" spans="1:5" ht="15.75">
      <c r="A249" s="388"/>
      <c r="B249" s="388"/>
      <c r="C249" s="419"/>
      <c r="D249" s="390"/>
      <c r="E249" s="391"/>
    </row>
    <row r="250" spans="1:5" ht="15.75">
      <c r="A250" s="388"/>
      <c r="B250" s="388"/>
      <c r="C250" s="421"/>
      <c r="D250" s="390"/>
      <c r="E250" s="391"/>
    </row>
    <row r="251" spans="1:5" ht="15.75">
      <c r="A251" s="388"/>
      <c r="B251" s="388"/>
      <c r="C251" s="421"/>
      <c r="D251" s="390"/>
      <c r="E251" s="391"/>
    </row>
    <row r="252" spans="1:5" ht="15">
      <c r="A252" s="408"/>
      <c r="B252" s="408"/>
      <c r="C252" s="421"/>
      <c r="D252" s="390"/>
      <c r="E252" s="391"/>
    </row>
    <row r="253" spans="1:5" ht="15.75">
      <c r="A253" s="388"/>
      <c r="B253" s="388"/>
      <c r="C253" s="419"/>
      <c r="D253" s="390"/>
      <c r="E253" s="391"/>
    </row>
    <row r="254" spans="1:5" ht="15.75">
      <c r="A254" s="388"/>
      <c r="B254" s="388"/>
      <c r="C254" s="421"/>
      <c r="D254" s="390"/>
      <c r="E254" s="391"/>
    </row>
    <row r="255" spans="1:5" ht="15.75">
      <c r="A255" s="388"/>
      <c r="B255" s="388"/>
      <c r="C255" s="412"/>
      <c r="D255" s="390"/>
      <c r="E255" s="391"/>
    </row>
    <row r="256" spans="1:5" ht="15.75">
      <c r="A256" s="388"/>
      <c r="B256" s="388"/>
      <c r="C256" s="412"/>
      <c r="D256" s="390"/>
      <c r="E256" s="391"/>
    </row>
    <row r="257" spans="1:5" ht="15.75">
      <c r="A257" s="388"/>
      <c r="B257" s="388"/>
      <c r="C257" s="422"/>
      <c r="D257" s="390"/>
      <c r="E257" s="391"/>
    </row>
    <row r="258" spans="1:5" ht="15.75">
      <c r="A258" s="388"/>
      <c r="B258" s="388"/>
      <c r="C258" s="423"/>
      <c r="D258" s="390"/>
      <c r="E258" s="391"/>
    </row>
    <row r="259" spans="1:5" ht="15.75">
      <c r="A259" s="388"/>
      <c r="B259" s="388"/>
      <c r="C259" s="423"/>
      <c r="D259" s="390"/>
      <c r="E259" s="391"/>
    </row>
    <row r="260" spans="1:5" ht="15.75">
      <c r="A260" s="388"/>
      <c r="B260" s="388"/>
      <c r="C260" s="423"/>
      <c r="D260" s="390"/>
      <c r="E260" s="391"/>
    </row>
    <row r="261" spans="1:5" ht="15.75">
      <c r="A261" s="388"/>
      <c r="B261" s="388"/>
      <c r="C261" s="423"/>
      <c r="D261" s="390"/>
      <c r="E261" s="391"/>
    </row>
    <row r="262" spans="1:5" ht="15.75">
      <c r="A262" s="388"/>
      <c r="B262" s="388"/>
      <c r="C262" s="423"/>
      <c r="D262" s="390"/>
      <c r="E262" s="391"/>
    </row>
    <row r="263" spans="1:5" ht="15.75">
      <c r="A263" s="388"/>
      <c r="B263" s="388"/>
      <c r="C263" s="422"/>
      <c r="D263" s="390"/>
      <c r="E263" s="391"/>
    </row>
    <row r="264" spans="1:5" ht="15.75">
      <c r="A264" s="388"/>
      <c r="B264" s="388"/>
      <c r="C264" s="422"/>
      <c r="D264" s="390"/>
      <c r="E264" s="391"/>
    </row>
    <row r="265" spans="1:5" ht="15.75">
      <c r="A265" s="388"/>
      <c r="B265" s="388"/>
      <c r="C265" s="422"/>
      <c r="D265" s="390"/>
      <c r="E265" s="391"/>
    </row>
    <row r="266" spans="1:5" ht="15.75">
      <c r="A266" s="388"/>
      <c r="B266" s="388"/>
      <c r="C266" s="412"/>
      <c r="D266" s="390"/>
      <c r="E266" s="391"/>
    </row>
    <row r="267" spans="1:5" ht="15.75">
      <c r="A267" s="388"/>
      <c r="B267" s="388"/>
      <c r="C267" s="422"/>
      <c r="D267" s="390"/>
      <c r="E267" s="391"/>
    </row>
    <row r="268" spans="1:5" ht="15.75">
      <c r="A268" s="388"/>
      <c r="B268" s="388"/>
      <c r="C268" s="412"/>
      <c r="D268" s="390"/>
      <c r="E268" s="391"/>
    </row>
    <row r="269" spans="1:5" ht="15.75">
      <c r="A269" s="388"/>
      <c r="B269" s="388"/>
      <c r="C269" s="389"/>
      <c r="D269" s="390"/>
      <c r="E269" s="391"/>
    </row>
    <row r="270" spans="1:5" ht="15.75">
      <c r="A270" s="388"/>
      <c r="B270" s="388"/>
      <c r="C270" s="424"/>
      <c r="D270" s="390"/>
      <c r="E270" s="391"/>
    </row>
    <row r="271" spans="1:5" ht="15.75">
      <c r="A271" s="388"/>
      <c r="B271" s="388"/>
      <c r="C271" s="389"/>
      <c r="D271" s="390"/>
      <c r="E271" s="391"/>
    </row>
    <row r="272" spans="1:5" ht="15">
      <c r="A272" s="390"/>
      <c r="B272" s="390"/>
      <c r="C272" s="389"/>
      <c r="D272" s="390"/>
      <c r="E272" s="391"/>
    </row>
    <row r="273" spans="3:5" ht="15">
      <c r="C273" s="424"/>
      <c r="D273" s="390"/>
      <c r="E273" s="391"/>
    </row>
    <row r="274" spans="3:5" ht="15.75">
      <c r="C274" s="421"/>
      <c r="D274" s="425"/>
      <c r="E274" s="426"/>
    </row>
    <row r="275" spans="3:5" ht="18.75">
      <c r="C275" s="427"/>
      <c r="D275" s="428"/>
      <c r="E275" s="429"/>
    </row>
    <row r="276" spans="3:5" ht="18.75">
      <c r="C276" s="430"/>
    </row>
    <row r="277" spans="3:5">
      <c r="C277" s="431"/>
    </row>
    <row r="278" spans="3:5">
      <c r="C278" s="431"/>
    </row>
    <row r="279" spans="3:5">
      <c r="C279" s="432"/>
    </row>
    <row r="280" spans="3:5">
      <c r="C280" s="431"/>
    </row>
    <row r="281" spans="3:5">
      <c r="C281" s="431"/>
    </row>
    <row r="282" spans="3:5">
      <c r="C282" s="431"/>
    </row>
    <row r="283" spans="3:5">
      <c r="C283" s="431"/>
    </row>
    <row r="284" spans="3:5">
      <c r="C284" s="431"/>
    </row>
    <row r="285" spans="3:5">
      <c r="C285" s="431"/>
    </row>
    <row r="286" spans="3:5">
      <c r="C286" s="431"/>
      <c r="D286" s="433"/>
      <c r="E286" s="434"/>
    </row>
    <row r="287" spans="3:5">
      <c r="C287" s="431"/>
      <c r="D287" s="433"/>
      <c r="E287" s="434"/>
    </row>
    <row r="288" spans="3:5">
      <c r="C288" s="431"/>
      <c r="D288" s="433"/>
      <c r="E288" s="434"/>
    </row>
    <row r="289" spans="3:5">
      <c r="C289" s="431"/>
      <c r="D289" s="433"/>
      <c r="E289" s="434"/>
    </row>
    <row r="290" spans="3:5">
      <c r="C290" s="431"/>
      <c r="D290" s="433"/>
      <c r="E290" s="434"/>
    </row>
    <row r="291" spans="3:5">
      <c r="C291" s="431"/>
      <c r="D291" s="433"/>
      <c r="E291" s="434"/>
    </row>
    <row r="292" spans="3:5">
      <c r="C292" s="431"/>
    </row>
  </sheetData>
  <mergeCells count="37">
    <mergeCell ref="B9:F9"/>
    <mergeCell ref="A11:A12"/>
    <mergeCell ref="A1:G1"/>
    <mergeCell ref="A2:B2"/>
    <mergeCell ref="C2:G2"/>
    <mergeCell ref="A3:G3"/>
    <mergeCell ref="A5:A7"/>
    <mergeCell ref="B5:B7"/>
    <mergeCell ref="C5:C7"/>
    <mergeCell ref="D5:D7"/>
    <mergeCell ref="E5:E7"/>
    <mergeCell ref="F5:F7"/>
    <mergeCell ref="G5:G7"/>
    <mergeCell ref="B11:B12"/>
    <mergeCell ref="D11:D12"/>
    <mergeCell ref="A16:A17"/>
    <mergeCell ref="B16:B17"/>
    <mergeCell ref="D16:D17"/>
    <mergeCell ref="A14:A15"/>
    <mergeCell ref="B14:B15"/>
    <mergeCell ref="D14:D15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C75:I75"/>
    <mergeCell ref="B24:F24"/>
    <mergeCell ref="C42:E42"/>
    <mergeCell ref="C43:E43"/>
    <mergeCell ref="C44:E44"/>
    <mergeCell ref="D63:G63"/>
    <mergeCell ref="C73:I73"/>
  </mergeCells>
  <phoneticPr fontId="106" type="noConversion"/>
  <printOptions horizontalCentered="1"/>
  <pageMargins left="0.78740157480314965" right="0.31496062992125984" top="0.6692913385826772" bottom="0.23622047244094491" header="0.31496062992125984" footer="0.27559055118110237"/>
  <pageSetup paperSize="9" scale="55" fitToHeight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Górnicza drogi</vt:lpstr>
      <vt:lpstr>Górnicza kd</vt:lpstr>
      <vt:lpstr>Górnicza likwidacje enea</vt:lpstr>
      <vt:lpstr>Górnicza oświetlenie</vt:lpstr>
      <vt:lpstr>Górnicza orange</vt:lpstr>
      <vt:lpstr>Górnicza K-PSI</vt:lpstr>
      <vt:lpstr>Górnicza Netia</vt:lpstr>
      <vt:lpstr> zestawienie calość</vt:lpstr>
      <vt:lpstr>Glempa kd</vt:lpstr>
      <vt:lpstr>Glempa oświetlenie</vt:lpstr>
      <vt:lpstr>Glempa drogi</vt:lpstr>
      <vt:lpstr>Arkusz3</vt:lpstr>
      <vt:lpstr>' zestawienie calość'!Obszar_wydruku</vt:lpstr>
      <vt:lpstr>'Glempa drogi'!Obszar_wydruku</vt:lpstr>
      <vt:lpstr>'Górnicza kd'!Obszar_wydruku</vt:lpstr>
      <vt:lpstr>'Górnicza likwidacje enea'!Obszar_wydruku</vt:lpstr>
      <vt:lpstr>'Glempa drogi'!Tytuły_wydruku</vt:lpstr>
      <vt:lpstr>'Górnicza drogi'!Tytuły_wydruku</vt:lpstr>
      <vt:lpstr>'Górnicza kd'!Tytuły_wydruku</vt:lpstr>
      <vt:lpstr>'Górnicza likwidacje enea'!Tytuły_wydruku</vt:lpstr>
      <vt:lpstr>'Górnicza oświetlenie'!Tytuły_wydruku</vt:lpstr>
    </vt:vector>
  </TitlesOfParts>
  <Company>Lafrentz Polska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2019-10-31T09:58:40Z</cp:lastPrinted>
  <dcterms:created xsi:type="dcterms:W3CDTF">2004-04-09T10:36:01Z</dcterms:created>
  <dcterms:modified xsi:type="dcterms:W3CDTF">2019-11-04T05:42:22Z</dcterms:modified>
</cp:coreProperties>
</file>