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727"/>
  <workbookPr codeName="ThisWorkbook" defaultThemeVersion="124226"/>
  <bookViews>
    <workbookView xWindow="0" yWindow="0" windowWidth="28800" windowHeight="15600" activeTab="2"/>
  </bookViews>
  <sheets>
    <sheet name="drogi edyt" sheetId="50" r:id="rId1"/>
    <sheet name="oświetlenie edyt" sheetId="51" r:id="rId2"/>
    <sheet name="tyt  edyt" sheetId="52" r:id="rId3"/>
    <sheet name="Arkusz1" sheetId="56" r:id="rId4"/>
  </sheets>
  <definedNames>
    <definedName name="______C" localSheetId="0">#REF!</definedName>
    <definedName name="______C" localSheetId="1">#REF!</definedName>
    <definedName name="______C" localSheetId="2">#REF!</definedName>
    <definedName name="______C">#REF!</definedName>
    <definedName name="_____C" localSheetId="0">#REF!</definedName>
    <definedName name="_____C" localSheetId="1">#REF!</definedName>
    <definedName name="_____C" localSheetId="2">#REF!</definedName>
    <definedName name="_____C">#REF!</definedName>
    <definedName name="____C" localSheetId="0">#REF!</definedName>
    <definedName name="____C" localSheetId="1">#REF!</definedName>
    <definedName name="____C" localSheetId="2">#REF!</definedName>
    <definedName name="____C">#REF!</definedName>
    <definedName name="___C" localSheetId="0">#REF!</definedName>
    <definedName name="___C" localSheetId="1">#REF!</definedName>
    <definedName name="___C" localSheetId="2">#REF!</definedName>
    <definedName name="___C">#REF!</definedName>
    <definedName name="__C" localSheetId="0">#REF!</definedName>
    <definedName name="__C" localSheetId="1">#REF!</definedName>
    <definedName name="__C" localSheetId="2">#REF!</definedName>
    <definedName name="__C">#REF!</definedName>
    <definedName name="_C" localSheetId="0">#REF!</definedName>
    <definedName name="_C" localSheetId="1">#REF!</definedName>
    <definedName name="_C" localSheetId="2">#REF!</definedName>
    <definedName name="_C">#REF!</definedName>
    <definedName name="a" localSheetId="0">#REF!</definedName>
    <definedName name="a" localSheetId="1">#REF!</definedName>
    <definedName name="a" localSheetId="2">#REF!</definedName>
    <definedName name="a">#REF!</definedName>
    <definedName name="ddd" localSheetId="0">#REF!</definedName>
    <definedName name="ddd" localSheetId="1">#REF!</definedName>
    <definedName name="ddd" localSheetId="2">#REF!</definedName>
    <definedName name="ddd">#REF!</definedName>
    <definedName name="err" localSheetId="0">#REF!</definedName>
    <definedName name="err" localSheetId="1">#REF!</definedName>
    <definedName name="err" localSheetId="2">#REF!</definedName>
    <definedName name="err">#REF!</definedName>
    <definedName name="erwer" localSheetId="0">#REF!</definedName>
    <definedName name="erwer" localSheetId="1">#REF!</definedName>
    <definedName name="erwer" localSheetId="2">#REF!</definedName>
    <definedName name="erwer">#REF!</definedName>
    <definedName name="ff" localSheetId="0">#REF!</definedName>
    <definedName name="ff" localSheetId="1">#REF!</definedName>
    <definedName name="ff" localSheetId="2">#REF!</definedName>
    <definedName name="ff">#REF!</definedName>
    <definedName name="fsdfs" localSheetId="0">#REF!</definedName>
    <definedName name="fsdfs" localSheetId="1">#REF!</definedName>
    <definedName name="fsdfs" localSheetId="2">#REF!</definedName>
    <definedName name="fsdfs">#REF!</definedName>
    <definedName name="g" localSheetId="0">#REF!</definedName>
    <definedName name="g" localSheetId="1">#REF!</definedName>
    <definedName name="g" localSheetId="2">#REF!</definedName>
    <definedName name="g">#REF!</definedName>
    <definedName name="hf" localSheetId="0">#REF!</definedName>
    <definedName name="hf" localSheetId="1">#REF!</definedName>
    <definedName name="hf" localSheetId="2">#REF!</definedName>
    <definedName name="hf">#REF!</definedName>
    <definedName name="po" localSheetId="0">#REF!</definedName>
    <definedName name="po" localSheetId="1">#REF!</definedName>
    <definedName name="po" localSheetId="2">#REF!</definedName>
    <definedName name="po">#REF!</definedName>
    <definedName name="rty" localSheetId="0">#REF!</definedName>
    <definedName name="rty" localSheetId="1">#REF!</definedName>
    <definedName name="rty" localSheetId="2">#REF!</definedName>
    <definedName name="rty">#REF!</definedName>
    <definedName name="s" localSheetId="0">#REF!</definedName>
    <definedName name="s" localSheetId="1">#REF!</definedName>
    <definedName name="s" localSheetId="2">#REF!</definedName>
    <definedName name="s">#REF!</definedName>
    <definedName name="TGDF" localSheetId="0">#REF!</definedName>
    <definedName name="TGDF" localSheetId="1">#REF!</definedName>
    <definedName name="TGDF" localSheetId="2">#REF!</definedName>
    <definedName name="TGDF">#REF!</definedName>
    <definedName name="tyuio" localSheetId="0">#REF!</definedName>
    <definedName name="tyuio" localSheetId="1">#REF!</definedName>
    <definedName name="tyuio" localSheetId="2">#REF!</definedName>
    <definedName name="tyuio">#REF!</definedName>
    <definedName name="v" localSheetId="0">#REF!</definedName>
    <definedName name="v" localSheetId="1">#REF!</definedName>
    <definedName name="v" localSheetId="2">#REF!</definedName>
    <definedName name="v">#REF!</definedName>
    <definedName name="wrtfwe" localSheetId="0">#REF!</definedName>
    <definedName name="wrtfwe" localSheetId="1">#REF!</definedName>
    <definedName name="wrtfwe" localSheetId="2">#REF!</definedName>
    <definedName name="wrtfwe">#REF!</definedName>
    <definedName name="zbój" localSheetId="0">#REF!</definedName>
    <definedName name="zbój" localSheetId="1">#REF!</definedName>
    <definedName name="zbój" localSheetId="2">#REF!</definedName>
    <definedName name="zbój">#REF!</definedName>
  </definedNames>
  <calcPr calcId="181029" fullPrecision="0"/>
  <extLst/>
</workbook>
</file>

<file path=xl/sharedStrings.xml><?xml version="1.0" encoding="utf-8"?>
<sst xmlns="http://schemas.openxmlformats.org/spreadsheetml/2006/main" count="241" uniqueCount="153">
  <si>
    <t>szt.</t>
  </si>
  <si>
    <t>Ilość</t>
  </si>
  <si>
    <t>Lp.</t>
  </si>
  <si>
    <t>m</t>
  </si>
  <si>
    <t>Element scalony - rodzaj robót                                                                                                    Szczegółowy opis robót i obliczenie ich ilości</t>
  </si>
  <si>
    <t>Wartość</t>
  </si>
  <si>
    <t>RAZEM (netto)</t>
  </si>
  <si>
    <t>RAZEM (brutto)</t>
  </si>
  <si>
    <t>PODATEK VAT (23%)</t>
  </si>
  <si>
    <t>MIASTO INOWROCŁAW</t>
  </si>
  <si>
    <t>ul. Roosevelta 36, 88-100 Inowrocław</t>
  </si>
  <si>
    <t>CPV 45230000-8</t>
  </si>
  <si>
    <t>Nazwa i adres obiektu</t>
  </si>
  <si>
    <t>Wartość robót brutto:</t>
  </si>
  <si>
    <t>Podatek VAT (23%):</t>
  </si>
  <si>
    <t>Wartość robót netto:</t>
  </si>
  <si>
    <t>Wspólny słownik zamówien publicznych:</t>
  </si>
  <si>
    <t>Podstawa</t>
  </si>
  <si>
    <t>J.m.</t>
  </si>
  <si>
    <t>Cena jedn.</t>
  </si>
  <si>
    <t>Roboty budowlane w zakresie budowy rurociągów, linii komunikacyjnych                                               i energetycznych, autostrad, dróg, lotnisk i kolei, wyrównywanie terenu</t>
  </si>
  <si>
    <t>opracował</t>
  </si>
  <si>
    <t>miejscowość, data</t>
  </si>
  <si>
    <t>………………………………………….</t>
  </si>
  <si>
    <t>Inwestor:</t>
  </si>
  <si>
    <t>……………………………………..</t>
  </si>
  <si>
    <t>…………………………………….</t>
  </si>
  <si>
    <t>Układanie bednarki w rowkach kablowych (bednarka do 120 mm2)</t>
  </si>
  <si>
    <t>kpl</t>
  </si>
  <si>
    <t>Nazwa zadania:</t>
  </si>
  <si>
    <t>opracowal</t>
  </si>
  <si>
    <t>……………………………</t>
  </si>
  <si>
    <t>km</t>
  </si>
  <si>
    <t>KNNR 5 0403-03</t>
  </si>
  <si>
    <t>DROGI</t>
  </si>
  <si>
    <t>kalk. własna</t>
  </si>
  <si>
    <t>Wprowadzenie i utrzymanie czasowej organizacji ruchu</t>
  </si>
  <si>
    <r>
      <t>OŚWIETLENIE</t>
    </r>
    <r>
      <rPr>
        <sz val="12"/>
        <rFont val="Arial CE"/>
        <family val="2"/>
      </rPr>
      <t xml:space="preserve"> </t>
    </r>
  </si>
  <si>
    <t>Nasypanie wastwy piasku o grubości 0,1m na dno rowu kablowego (2 warstwy)</t>
  </si>
  <si>
    <t xml:space="preserve">KNR 5-08 0608-07 </t>
  </si>
  <si>
    <t>KNR 5-10 0301-01</t>
  </si>
  <si>
    <t>Ręczne zasypanie rowów dla kabli (0,4x0,6m)</t>
  </si>
  <si>
    <t>KNNR 5 1304-01</t>
  </si>
  <si>
    <t>Badania i pomiary instalacji uziemiającej (pierwszy pomiar)</t>
  </si>
  <si>
    <t>KNNR 5 1304-02</t>
  </si>
  <si>
    <t>Złącze kablowo - pomiarowe</t>
  </si>
  <si>
    <t>KNNR 5 1203-07</t>
  </si>
  <si>
    <t>KNR 2-01 0701-0203</t>
  </si>
  <si>
    <t>Podłączenie przewodów pojedynczych o przekroju żyły do 240mm2 pod zaciski lub bolce</t>
  </si>
  <si>
    <t>KNR 5-10 0103-02</t>
  </si>
  <si>
    <t>KNR 2-01 0704-0204</t>
  </si>
  <si>
    <t>Urządzenie rozdzielcze - szafa SO1 o masie ponad 20 kg na fundamencie prefabrykowanym</t>
  </si>
  <si>
    <t>KNNR 5 0907-05</t>
  </si>
  <si>
    <t>pom</t>
  </si>
  <si>
    <t>KNNR 5 1302-02</t>
  </si>
  <si>
    <t>Badanie linii kablowej nn - kabel 3 żyłowy (ZK1-OS1)</t>
  </si>
  <si>
    <t>Sieci oświetlenia ulicznego</t>
  </si>
  <si>
    <t>KNR 2-01 0702-0203</t>
  </si>
  <si>
    <t>KNR 2-01 0705-0203</t>
  </si>
  <si>
    <t>Mechaniczne kopanie rowków kablowych 0,4x0,6m, grunt kat. III</t>
  </si>
  <si>
    <t>Mechaniczne zasypywanie rowków dla kabli</t>
  </si>
  <si>
    <t>Ręczne kopanie rowków kablowych 0,4x0,8m, grunt kat. III</t>
  </si>
  <si>
    <t>KNNR 5 0713-02</t>
  </si>
  <si>
    <t>KNNR 5 0611-01</t>
  </si>
  <si>
    <t>KNNR 5 0726-05</t>
  </si>
  <si>
    <t>Badania i pomiarry instalacji uziemiającej dla słupów</t>
  </si>
  <si>
    <t>Badanie linii kablowej nn - kabel 3-żyłowy (każdy odcinek)</t>
  </si>
  <si>
    <t>odc</t>
  </si>
  <si>
    <t>KNR 5-10 0303-01</t>
  </si>
  <si>
    <t>Ukladanie rur osłonowych dwudzielnych o średnicy 75 mm w wykopie</t>
  </si>
  <si>
    <t>Obsługa geodezyjna - wytyczenie, inwentaryzacja powykonawcza</t>
  </si>
  <si>
    <t>Montaż masztów oświetleniowych</t>
  </si>
  <si>
    <t xml:space="preserve">  </t>
  </si>
  <si>
    <t>KNNR 5 1001-01</t>
  </si>
  <si>
    <t>Montaż i stawianie słupów oświetleniowych o masie do 100 kg na fundamentach prefabrykowanych</t>
  </si>
  <si>
    <t>KNNR 5 1002-01</t>
  </si>
  <si>
    <t>KNNR 5 1004-02</t>
  </si>
  <si>
    <t>Montaż wysięgników rurowych o masie do 15 kg na słupie</t>
  </si>
  <si>
    <t>Montaż opraw oświetlenia zewnętrznego na wysięgniku</t>
  </si>
  <si>
    <t>KNNR 5 1003-02</t>
  </si>
  <si>
    <t>Montaż przewodów do opraw oświetleniowych - wciąganie w słupy, rury osłonowe i wysięgniki przy wysokości latarni do 7 m</t>
  </si>
  <si>
    <t>Roboty pomiarowe</t>
  </si>
  <si>
    <t>KNR 2-01 0119-03</t>
  </si>
  <si>
    <t>Roboty rozbiórkowe i przygotowawcze</t>
  </si>
  <si>
    <t>KNNR 1 0101-07</t>
  </si>
  <si>
    <t>Karczowanie drzewa o obwodzie pnia 157 cm</t>
  </si>
  <si>
    <t>KNNR 1 0102-04</t>
  </si>
  <si>
    <t>Karczowanie krzewów</t>
  </si>
  <si>
    <t>ha</t>
  </si>
  <si>
    <t>KNR 2-31 0804-08</t>
  </si>
  <si>
    <r>
      <t>m</t>
    </r>
    <r>
      <rPr>
        <vertAlign val="superscript"/>
        <sz val="9"/>
        <rFont val="Arial CE"/>
        <family val="2"/>
      </rPr>
      <t>2</t>
    </r>
  </si>
  <si>
    <t>KNR 2-31 0815-02</t>
  </si>
  <si>
    <t>KNR 2-31 0815-01</t>
  </si>
  <si>
    <t>Rozebranie chodników z płyt betonowych 50*50*7 cm na podsypce piaskowej</t>
  </si>
  <si>
    <t>Rozebranie chodników z płyt betonowych 35*35*5 cm na podsypce piaskowej</t>
  </si>
  <si>
    <t>Roboty ziemne</t>
  </si>
  <si>
    <t>kalk własna</t>
  </si>
  <si>
    <r>
      <t>m</t>
    </r>
    <r>
      <rPr>
        <vertAlign val="superscript"/>
        <sz val="9"/>
        <rFont val="Arial CE"/>
        <family val="2"/>
      </rPr>
      <t>3</t>
    </r>
  </si>
  <si>
    <t>KNR 2-31 0103-04</t>
  </si>
  <si>
    <t>Profilowanie i zagęszczanie podłoża pod warstwy konstrukcyjne (chodnik)</t>
  </si>
  <si>
    <t>Profilowanie i zagęszczanie podłoża pod warstwy konstrukcyjne (zjazdy)</t>
  </si>
  <si>
    <t>Roboty nawierzchniowe -jezdnia</t>
  </si>
  <si>
    <t>Stabilizacja podłoża cementem, materiał z dowozu, grubość warstwy 30 cm, Rm=5MPa</t>
  </si>
  <si>
    <t>KNR 2-31 0114-07 i 08</t>
  </si>
  <si>
    <t>Podbudowa z kruszywa łamanego - warstwa górna o grubości 20 cm</t>
  </si>
  <si>
    <t>KNR 2-31 0511-03</t>
  </si>
  <si>
    <t>Nawierzchnia z kostki betonowej gr 8 cm na podsypce cementowo - piaskowej</t>
  </si>
  <si>
    <t>Roboty nawierzchniowe - chodnik</t>
  </si>
  <si>
    <t>Stabilizacja podłoża cementem, materiał z dowozu, grubość warstwy 15 cm, Rm=5MPa</t>
  </si>
  <si>
    <t>Podbudowa z kruszywa łamanego - warstwa górna o grubości 15 cm</t>
  </si>
  <si>
    <t>KNR 2-31 0511-02</t>
  </si>
  <si>
    <t>Nawierzchnia z kostki betonowej gr 6 cm na podsypce cementowo - piaskowej</t>
  </si>
  <si>
    <t>Roboty nawierzchniowe - zjazdy</t>
  </si>
  <si>
    <t>Roboty nawierzchniowe - krawężniki i obrzeża</t>
  </si>
  <si>
    <t>KNR 2-31 0402-04</t>
  </si>
  <si>
    <t>Ława pod krawężniki z oporem</t>
  </si>
  <si>
    <t>KNR 2-31 0403-05</t>
  </si>
  <si>
    <t>KNR 2-31 0402-03</t>
  </si>
  <si>
    <t>Ława pod obrzeże zwykła</t>
  </si>
  <si>
    <t>KNR 2-31 0407-05</t>
  </si>
  <si>
    <t xml:space="preserve">Obrzeże betonowe 8*30 cm </t>
  </si>
  <si>
    <t>Ława pod opornik z oporem</t>
  </si>
  <si>
    <t xml:space="preserve">Krawężniki najazdowe 15*22cm </t>
  </si>
  <si>
    <t>Opornik betonowy 25*12 cm</t>
  </si>
  <si>
    <t>Roboty uzupełniające</t>
  </si>
  <si>
    <t>KNR 2-31 1406-03</t>
  </si>
  <si>
    <t>KNR 2-11 0604-08</t>
  </si>
  <si>
    <t>OŚWIETLENIE</t>
  </si>
  <si>
    <t>RAZEM</t>
  </si>
  <si>
    <t>Roboty ziemne z odwozem urobku na składowisko wykonawcy z utylizacją 204,5-238,85*0,4=</t>
  </si>
  <si>
    <t>Profilowanie i zagęszczanie podłoża pod warstwy konstrukcyjne (jezdnia)  506,00-225,75=280,25</t>
  </si>
  <si>
    <t>Stabilizacja podłoża cementem, materiał z dowozu, grubość warstwy 30 cm, Rm=5MPa  556,60-225,75=330,85</t>
  </si>
  <si>
    <t>Regulacja pionowa studzienek dla włazów kanałowych</t>
  </si>
  <si>
    <t>Regulacja pionowa studzienek teletechnicznych</t>
  </si>
  <si>
    <t>KNR 2-31 1406-05</t>
  </si>
  <si>
    <t>Ręczne układanie kabli wielożyłowych  w rowach kablowych</t>
  </si>
  <si>
    <t xml:space="preserve">Układanie kabli o masie do 1 kg/m w rurach osłonowych </t>
  </si>
  <si>
    <t>Ręczne układanie kabli wielożyłowych o masie do 1 kg/m  w rowach kablowych</t>
  </si>
  <si>
    <t>Łączenie przewodów instalacji odgromowej lub przewodów wyrownawczych z bednarki o przekroju do 120mm2 w wykopie</t>
  </si>
  <si>
    <t>KOSZTORYS OFERTOWY</t>
  </si>
  <si>
    <t>Sadzenie drzew w terenie płaskim - kasztanowiec zwyczajny, minimalny obwód pnia na wysokości 1 m - 10 cm, mocowanie do trzech kołków, rura perforowana do podlewania</t>
  </si>
  <si>
    <t>Roboty pomiarowe przy liniowych robotach ziemnych + inwentaryzacja powykonawcza</t>
  </si>
  <si>
    <t>Podbudowa z kruszywa łamanego - warstwa górna o grubości 20 cm   556,60-225,75=305,55</t>
  </si>
  <si>
    <t>Mechaniczne rozebranie nawierzchni z brukowca o wysokości 16-20 cm, wywóz i utylizacja na skladowisko wykonawcy</t>
  </si>
  <si>
    <t>Mechaniczne pogrążanie uziomow pionowych prętowych w gruncie kat. III (długość 3*4m)</t>
  </si>
  <si>
    <t>Zarobienie na sucho końca kabla 3-żyłowego o przekroju żył do 16mm2 na napięcie do 1 kV o izolacji w powłoce z tworzyw sztucznych</t>
  </si>
  <si>
    <t>Mechaniczne pogrążanie uziomow pionowych prętowych w gruncie kat. III</t>
  </si>
  <si>
    <t>Rekultywacja terenu w obrębie robót - wyrównanie, dowiezienie ziemi urodzajnej, obsianie trawą</t>
  </si>
  <si>
    <t>Przebudowa zjazdu i chodnika przy ul. Narutowicza 54 i 56 w Inowrocławiu - etap I</t>
  </si>
  <si>
    <t>Przebudowa zjazdu i chodnika przy ul. Narutowicza 54 i 56                                   w Inowrocławiu- etap I</t>
  </si>
  <si>
    <t>Przebudowa zjazdu i chodnika przy ul. Narutowicza 54 i 56                                   w Inowrocławiu - etap I</t>
  </si>
  <si>
    <t>pieczęć oferenta</t>
  </si>
  <si>
    <t>….............................................................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</si>
</sst>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[$-415]General"/>
  </numFmts>
  <fonts count="23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16"/>
      <name val="Arial CE"/>
      <family val="2"/>
    </font>
    <font>
      <b/>
      <sz val="20"/>
      <name val="Arial CE"/>
      <family val="2"/>
    </font>
    <font>
      <i/>
      <sz val="10"/>
      <name val="Arial CE"/>
      <family val="2"/>
    </font>
    <font>
      <b/>
      <i/>
      <sz val="20"/>
      <name val="Arial CE"/>
      <family val="2"/>
    </font>
    <font>
      <b/>
      <i/>
      <sz val="12"/>
      <name val="Arial"/>
      <family val="2"/>
    </font>
    <font>
      <i/>
      <sz val="12"/>
      <name val="Arial CE"/>
      <family val="2"/>
    </font>
    <font>
      <sz val="16"/>
      <color rgb="FFFF0000"/>
      <name val="Arial CE"/>
      <family val="2"/>
    </font>
    <font>
      <b/>
      <sz val="14"/>
      <name val="Arial CE"/>
      <family val="2"/>
    </font>
    <font>
      <b/>
      <u val="single"/>
      <sz val="12"/>
      <name val="Arial CE"/>
      <family val="2"/>
    </font>
    <font>
      <u val="single"/>
      <sz val="12"/>
      <name val="Arial CE"/>
      <family val="2"/>
    </font>
    <font>
      <sz val="10"/>
      <color rgb="FFFF0000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sz val="9"/>
      <name val="Arial"/>
      <family val="2"/>
    </font>
    <font>
      <b/>
      <sz val="9"/>
      <name val="Arial CE"/>
      <family val="2"/>
    </font>
    <font>
      <sz val="12"/>
      <name val="Arial CE"/>
      <family val="2"/>
    </font>
    <font>
      <sz val="10"/>
      <color rgb="FF000000"/>
      <name val="Arial CE"/>
      <family val="2"/>
    </font>
    <font>
      <sz val="14"/>
      <name val="Arial CE"/>
      <family val="2"/>
    </font>
    <font>
      <b/>
      <i/>
      <sz val="12"/>
      <name val="Arial CE"/>
      <family val="2"/>
    </font>
    <font>
      <vertAlign val="superscript"/>
      <sz val="9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9" fillId="0" borderId="0" applyBorder="0" applyProtection="0">
      <alignment/>
    </xf>
  </cellStyleXfs>
  <cellXfs count="74">
    <xf numFmtId="0" fontId="0" fillId="0" borderId="0" xfId="0"/>
    <xf numFmtId="4" fontId="0" fillId="0" borderId="0" xfId="0" applyNumberFormat="1"/>
    <xf numFmtId="0" fontId="8" fillId="0" borderId="0" xfId="0" applyFont="1" applyAlignment="1">
      <alignment horizontal="center" vertical="center"/>
    </xf>
    <xf numFmtId="0" fontId="0" fillId="0" borderId="0" xfId="0" applyFont="1"/>
    <xf numFmtId="0" fontId="13" fillId="0" borderId="0" xfId="0" applyFont="1"/>
    <xf numFmtId="4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vertical="center" wrapText="1"/>
    </xf>
    <xf numFmtId="4" fontId="0" fillId="0" borderId="0" xfId="0" applyNumberFormat="1" applyFont="1"/>
    <xf numFmtId="4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 wrapText="1"/>
    </xf>
    <xf numFmtId="0" fontId="0" fillId="0" borderId="1" xfId="0" applyBorder="1" applyAlignment="1">
      <alignment vertical="center" wrapText="1"/>
    </xf>
    <xf numFmtId="4" fontId="14" fillId="0" borderId="2" xfId="0" applyNumberFormat="1" applyFont="1" applyBorder="1" applyAlignment="1">
      <alignment vertical="center" wrapText="1"/>
    </xf>
    <xf numFmtId="4" fontId="0" fillId="0" borderId="3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64" fontId="14" fillId="0" borderId="1" xfId="0" applyNumberFormat="1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164" fontId="0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 vertical="center"/>
    </xf>
    <xf numFmtId="4" fontId="0" fillId="0" borderId="0" xfId="0" applyNumberFormat="1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4" fontId="14" fillId="0" borderId="1" xfId="0" applyNumberFormat="1" applyFont="1" applyBorder="1" applyAlignment="1">
      <alignment vertical="center"/>
    </xf>
    <xf numFmtId="4" fontId="17" fillId="0" borderId="1" xfId="0" applyNumberFormat="1" applyFont="1" applyBorder="1" applyAlignment="1">
      <alignment vertical="center" wrapText="1"/>
    </xf>
    <xf numFmtId="4" fontId="15" fillId="0" borderId="0" xfId="0" applyNumberFormat="1" applyFont="1" applyAlignment="1">
      <alignment horizontal="center" vertical="center" wrapText="1"/>
    </xf>
    <xf numFmtId="4" fontId="17" fillId="0" borderId="1" xfId="0" applyNumberFormat="1" applyFont="1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4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4" fontId="17" fillId="0" borderId="1" xfId="0" applyNumberFormat="1" applyFont="1" applyBorder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4" fontId="14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vertical="center"/>
    </xf>
    <xf numFmtId="4" fontId="17" fillId="0" borderId="2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" fontId="17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4" fontId="20" fillId="0" borderId="2" xfId="0" applyNumberFormat="1" applyFont="1" applyBorder="1" applyAlignment="1">
      <alignment horizontal="right" vertical="center" wrapText="1"/>
    </xf>
    <xf numFmtId="0" fontId="20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/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2D8CE-5F14-4774-AB92-5BAA5F6EDFEB}">
  <dimension ref="A1:O62"/>
  <sheetViews>
    <sheetView zoomScale="106" zoomScaleNormal="106" workbookViewId="0" topLeftCell="A1">
      <selection activeCell="J41" sqref="J41"/>
    </sheetView>
  </sheetViews>
  <sheetFormatPr defaultColWidth="9.00390625" defaultRowHeight="12.75"/>
  <cols>
    <col min="1" max="1" width="4.375" style="3" customWidth="1"/>
    <col min="2" max="2" width="10.00390625" style="3" customWidth="1"/>
    <col min="3" max="3" width="38.125" style="3" customWidth="1"/>
    <col min="4" max="4" width="7.00390625" style="3" customWidth="1"/>
    <col min="5" max="6" width="9.125" style="3" customWidth="1"/>
    <col min="7" max="7" width="9.875" style="3" bestFit="1" customWidth="1"/>
    <col min="8" max="16384" width="9.125" style="3" customWidth="1"/>
  </cols>
  <sheetData>
    <row r="1" spans="1:7" ht="12.75">
      <c r="A1" s="45" t="s">
        <v>139</v>
      </c>
      <c r="B1" s="45"/>
      <c r="C1" s="45"/>
      <c r="D1" s="45"/>
      <c r="E1" s="45"/>
      <c r="F1" s="45"/>
      <c r="G1" s="45"/>
    </row>
    <row r="2" spans="1:7" ht="7.5" customHeight="1">
      <c r="A2" s="45"/>
      <c r="B2" s="45"/>
      <c r="C2" s="45"/>
      <c r="D2" s="45"/>
      <c r="E2" s="45"/>
      <c r="F2" s="45"/>
      <c r="G2" s="45"/>
    </row>
    <row r="3" spans="1:10" ht="51" customHeight="1">
      <c r="A3" s="46" t="s">
        <v>29</v>
      </c>
      <c r="B3" s="46"/>
      <c r="C3" s="47" t="s">
        <v>150</v>
      </c>
      <c r="D3" s="47"/>
      <c r="E3" s="47"/>
      <c r="F3" s="47"/>
      <c r="G3" s="47"/>
      <c r="J3" s="4"/>
    </row>
    <row r="4" spans="1:7" ht="18" customHeight="1">
      <c r="A4" s="48" t="s">
        <v>34</v>
      </c>
      <c r="B4" s="49"/>
      <c r="C4" s="49"/>
      <c r="D4" s="49"/>
      <c r="E4" s="49"/>
      <c r="F4" s="49"/>
      <c r="G4" s="49"/>
    </row>
    <row r="5" ht="6.75" customHeight="1">
      <c r="C5" s="4"/>
    </row>
    <row r="6" spans="1:7" ht="12.75">
      <c r="A6" s="38" t="s">
        <v>2</v>
      </c>
      <c r="B6" s="38" t="s">
        <v>17</v>
      </c>
      <c r="C6" s="50" t="s">
        <v>4</v>
      </c>
      <c r="D6" s="38" t="s">
        <v>18</v>
      </c>
      <c r="E6" s="38" t="s">
        <v>1</v>
      </c>
      <c r="F6" s="38" t="s">
        <v>19</v>
      </c>
      <c r="G6" s="38" t="s">
        <v>5</v>
      </c>
    </row>
    <row r="7" spans="1:7" ht="12.75">
      <c r="A7" s="38"/>
      <c r="B7" s="38"/>
      <c r="C7" s="50"/>
      <c r="D7" s="38"/>
      <c r="E7" s="38"/>
      <c r="F7" s="38"/>
      <c r="G7" s="38"/>
    </row>
    <row r="8" spans="1:7" ht="12.75">
      <c r="A8" s="38"/>
      <c r="B8" s="38"/>
      <c r="C8" s="50"/>
      <c r="D8" s="38"/>
      <c r="E8" s="38"/>
      <c r="F8" s="38"/>
      <c r="G8" s="38"/>
    </row>
    <row r="9" spans="1:7" ht="3" customHeight="1">
      <c r="A9" s="39"/>
      <c r="B9" s="39"/>
      <c r="C9" s="39"/>
      <c r="D9" s="39"/>
      <c r="E9" s="39"/>
      <c r="F9" s="39"/>
      <c r="G9" s="39"/>
    </row>
    <row r="10" spans="1:7" ht="15" customHeight="1">
      <c r="A10" s="29"/>
      <c r="B10" s="29"/>
      <c r="C10" s="40" t="s">
        <v>81</v>
      </c>
      <c r="D10" s="41"/>
      <c r="E10" s="41"/>
      <c r="F10" s="42"/>
      <c r="G10" s="32">
        <f>SUM(G11:G11)</f>
        <v>0</v>
      </c>
    </row>
    <row r="11" spans="1:7" ht="24">
      <c r="A11" s="16">
        <v>1</v>
      </c>
      <c r="B11" s="6" t="s">
        <v>82</v>
      </c>
      <c r="C11" s="6" t="s">
        <v>141</v>
      </c>
      <c r="D11" s="17" t="s">
        <v>32</v>
      </c>
      <c r="E11" s="18">
        <v>0.05</v>
      </c>
      <c r="F11" s="20">
        <v>0</v>
      </c>
      <c r="G11" s="6">
        <f>ROUND(E11*F11,2)</f>
        <v>0</v>
      </c>
    </row>
    <row r="12" spans="1:15" ht="12.75">
      <c r="A12" s="14"/>
      <c r="B12" s="6"/>
      <c r="C12" s="40" t="s">
        <v>83</v>
      </c>
      <c r="D12" s="41"/>
      <c r="E12" s="41"/>
      <c r="F12" s="42"/>
      <c r="G12" s="32">
        <f>SUM(G13:G18)</f>
        <v>0</v>
      </c>
      <c r="H12" s="4"/>
      <c r="O12" s="7"/>
    </row>
    <row r="13" spans="1:15" ht="24">
      <c r="A13" s="14">
        <v>2</v>
      </c>
      <c r="B13" s="5" t="s">
        <v>35</v>
      </c>
      <c r="C13" s="6" t="s">
        <v>36</v>
      </c>
      <c r="D13" s="5" t="s">
        <v>28</v>
      </c>
      <c r="E13" s="6">
        <v>1</v>
      </c>
      <c r="F13" s="6">
        <v>0</v>
      </c>
      <c r="G13" s="6">
        <f>ROUND(E13*F13,2)</f>
        <v>0</v>
      </c>
      <c r="H13" s="4"/>
      <c r="O13" s="7"/>
    </row>
    <row r="14" spans="1:15" ht="24">
      <c r="A14" s="14">
        <v>3</v>
      </c>
      <c r="B14" s="6" t="s">
        <v>84</v>
      </c>
      <c r="C14" s="6" t="s">
        <v>85</v>
      </c>
      <c r="D14" s="5" t="s">
        <v>0</v>
      </c>
      <c r="E14" s="6">
        <v>1</v>
      </c>
      <c r="F14" s="6">
        <v>0</v>
      </c>
      <c r="G14" s="6">
        <f>ROUND(E14*F14,2)</f>
        <v>0</v>
      </c>
      <c r="H14" s="4"/>
      <c r="O14" s="7"/>
    </row>
    <row r="15" spans="1:15" ht="24">
      <c r="A15" s="14">
        <v>4</v>
      </c>
      <c r="B15" s="6" t="s">
        <v>86</v>
      </c>
      <c r="C15" s="6" t="s">
        <v>87</v>
      </c>
      <c r="D15" s="5" t="s">
        <v>88</v>
      </c>
      <c r="E15" s="19">
        <v>0.002</v>
      </c>
      <c r="F15" s="6">
        <v>0</v>
      </c>
      <c r="G15" s="6">
        <f>ROUND(E15*F15,2)</f>
        <v>0</v>
      </c>
      <c r="H15" s="4"/>
      <c r="O15" s="7"/>
    </row>
    <row r="16" spans="1:15" ht="36">
      <c r="A16" s="14">
        <v>5</v>
      </c>
      <c r="B16" s="6" t="s">
        <v>89</v>
      </c>
      <c r="C16" s="6" t="s">
        <v>143</v>
      </c>
      <c r="D16" s="5" t="s">
        <v>90</v>
      </c>
      <c r="E16" s="6">
        <v>50</v>
      </c>
      <c r="F16" s="6">
        <v>0</v>
      </c>
      <c r="G16" s="6">
        <f aca="true" t="shared" si="0" ref="G16:G23">ROUND(E16*F16,2)</f>
        <v>0</v>
      </c>
      <c r="H16" s="4"/>
      <c r="O16" s="7"/>
    </row>
    <row r="17" spans="1:15" ht="24">
      <c r="A17" s="14">
        <v>6</v>
      </c>
      <c r="B17" s="6" t="s">
        <v>91</v>
      </c>
      <c r="C17" s="6" t="s">
        <v>93</v>
      </c>
      <c r="D17" s="5" t="s">
        <v>90</v>
      </c>
      <c r="E17" s="6">
        <v>10</v>
      </c>
      <c r="F17" s="6">
        <v>0</v>
      </c>
      <c r="G17" s="6">
        <f t="shared" si="0"/>
        <v>0</v>
      </c>
      <c r="H17" s="4"/>
      <c r="O17" s="7"/>
    </row>
    <row r="18" spans="1:8" ht="24">
      <c r="A18" s="14">
        <v>7</v>
      </c>
      <c r="B18" s="6" t="s">
        <v>92</v>
      </c>
      <c r="C18" s="6" t="s">
        <v>94</v>
      </c>
      <c r="D18" s="5" t="s">
        <v>90</v>
      </c>
      <c r="E18" s="6">
        <v>4.5</v>
      </c>
      <c r="F18" s="6">
        <v>0</v>
      </c>
      <c r="G18" s="6">
        <f t="shared" si="0"/>
        <v>0</v>
      </c>
      <c r="H18" s="4"/>
    </row>
    <row r="19" spans="1:8" ht="12.75">
      <c r="A19" s="14"/>
      <c r="B19" s="6"/>
      <c r="C19" s="40" t="s">
        <v>95</v>
      </c>
      <c r="D19" s="41"/>
      <c r="E19" s="41"/>
      <c r="F19" s="42"/>
      <c r="G19" s="32">
        <f>SUM(G20:G23)</f>
        <v>0</v>
      </c>
      <c r="H19" s="4"/>
    </row>
    <row r="20" spans="1:8" ht="36">
      <c r="A20" s="14">
        <v>8</v>
      </c>
      <c r="B20" s="6" t="s">
        <v>96</v>
      </c>
      <c r="C20" s="6" t="s">
        <v>129</v>
      </c>
      <c r="D20" s="5" t="s">
        <v>97</v>
      </c>
      <c r="E20" s="6">
        <v>108.96</v>
      </c>
      <c r="F20" s="6">
        <v>0</v>
      </c>
      <c r="G20" s="6">
        <f t="shared" si="0"/>
        <v>0</v>
      </c>
      <c r="H20" s="4"/>
    </row>
    <row r="21" spans="1:8" ht="36">
      <c r="A21" s="14">
        <v>9</v>
      </c>
      <c r="B21" s="6" t="s">
        <v>98</v>
      </c>
      <c r="C21" s="6" t="s">
        <v>130</v>
      </c>
      <c r="D21" s="5" t="s">
        <v>90</v>
      </c>
      <c r="E21" s="6">
        <v>280.25</v>
      </c>
      <c r="F21" s="6">
        <v>0</v>
      </c>
      <c r="G21" s="6">
        <f t="shared" si="0"/>
        <v>0</v>
      </c>
      <c r="H21" s="4"/>
    </row>
    <row r="22" spans="1:8" ht="24">
      <c r="A22" s="14">
        <v>10</v>
      </c>
      <c r="B22" s="6" t="s">
        <v>98</v>
      </c>
      <c r="C22" s="6" t="s">
        <v>99</v>
      </c>
      <c r="D22" s="5" t="s">
        <v>90</v>
      </c>
      <c r="E22" s="6">
        <v>105.5</v>
      </c>
      <c r="F22" s="6">
        <v>0</v>
      </c>
      <c r="G22" s="6">
        <f t="shared" si="0"/>
        <v>0</v>
      </c>
      <c r="H22" s="4"/>
    </row>
    <row r="23" spans="1:8" ht="24">
      <c r="A23" s="14">
        <v>11</v>
      </c>
      <c r="B23" s="6" t="s">
        <v>98</v>
      </c>
      <c r="C23" s="6" t="s">
        <v>100</v>
      </c>
      <c r="D23" s="5" t="s">
        <v>90</v>
      </c>
      <c r="E23" s="6">
        <v>4.5</v>
      </c>
      <c r="F23" s="6">
        <v>0</v>
      </c>
      <c r="G23" s="6">
        <f t="shared" si="0"/>
        <v>0</v>
      </c>
      <c r="H23" s="4"/>
    </row>
    <row r="24" spans="1:8" ht="12.75">
      <c r="A24" s="14"/>
      <c r="B24" s="6"/>
      <c r="C24" s="40" t="s">
        <v>101</v>
      </c>
      <c r="D24" s="41"/>
      <c r="E24" s="41"/>
      <c r="F24" s="42"/>
      <c r="G24" s="32">
        <f>SUM(G25:G27)</f>
        <v>0</v>
      </c>
      <c r="H24" s="4"/>
    </row>
    <row r="25" spans="1:8" ht="36">
      <c r="A25" s="14">
        <v>12</v>
      </c>
      <c r="B25" s="6" t="s">
        <v>96</v>
      </c>
      <c r="C25" s="12" t="s">
        <v>131</v>
      </c>
      <c r="D25" s="5" t="s">
        <v>90</v>
      </c>
      <c r="E25" s="20">
        <v>330.85</v>
      </c>
      <c r="F25" s="13">
        <v>0</v>
      </c>
      <c r="G25" s="6">
        <f aca="true" t="shared" si="1" ref="G25:G27">ROUND(E25*F25,2)</f>
        <v>0</v>
      </c>
      <c r="H25" s="4"/>
    </row>
    <row r="26" spans="1:10" ht="36">
      <c r="A26" s="14">
        <v>13</v>
      </c>
      <c r="B26" s="6" t="s">
        <v>103</v>
      </c>
      <c r="C26" s="6" t="s">
        <v>142</v>
      </c>
      <c r="D26" s="5" t="s">
        <v>90</v>
      </c>
      <c r="E26" s="20">
        <v>305.55</v>
      </c>
      <c r="F26" s="20">
        <v>0</v>
      </c>
      <c r="G26" s="6">
        <f t="shared" si="1"/>
        <v>0</v>
      </c>
      <c r="H26" s="4"/>
      <c r="J26" s="3" t="s">
        <v>72</v>
      </c>
    </row>
    <row r="27" spans="1:8" ht="24">
      <c r="A27" s="14">
        <v>14</v>
      </c>
      <c r="B27" s="6" t="s">
        <v>105</v>
      </c>
      <c r="C27" s="6" t="s">
        <v>106</v>
      </c>
      <c r="D27" s="5" t="s">
        <v>90</v>
      </c>
      <c r="E27" s="20">
        <v>280.25</v>
      </c>
      <c r="F27" s="20">
        <v>0</v>
      </c>
      <c r="G27" s="6">
        <f t="shared" si="1"/>
        <v>0</v>
      </c>
      <c r="H27" s="4"/>
    </row>
    <row r="28" spans="1:8" ht="12.75">
      <c r="A28" s="14"/>
      <c r="B28" s="6"/>
      <c r="C28" s="43" t="s">
        <v>107</v>
      </c>
      <c r="D28" s="44"/>
      <c r="E28" s="44"/>
      <c r="F28" s="44"/>
      <c r="G28" s="32">
        <f>SUM(G29:G31)</f>
        <v>0</v>
      </c>
      <c r="H28" s="4"/>
    </row>
    <row r="29" spans="1:8" ht="24">
      <c r="A29" s="14">
        <v>15</v>
      </c>
      <c r="B29" s="6" t="s">
        <v>96</v>
      </c>
      <c r="C29" s="6" t="s">
        <v>108</v>
      </c>
      <c r="D29" s="5" t="s">
        <v>90</v>
      </c>
      <c r="E29" s="20">
        <v>108</v>
      </c>
      <c r="F29" s="20">
        <v>0</v>
      </c>
      <c r="G29" s="6">
        <f aca="true" t="shared" si="2" ref="G29:G31">ROUND(E29*F29,2)</f>
        <v>0</v>
      </c>
      <c r="H29" s="4"/>
    </row>
    <row r="30" spans="1:8" ht="36">
      <c r="A30" s="14">
        <v>16</v>
      </c>
      <c r="B30" s="6" t="s">
        <v>103</v>
      </c>
      <c r="C30" s="6" t="s">
        <v>109</v>
      </c>
      <c r="D30" s="5" t="s">
        <v>90</v>
      </c>
      <c r="E30" s="21">
        <v>108</v>
      </c>
      <c r="F30" s="20">
        <v>0</v>
      </c>
      <c r="G30" s="6">
        <f t="shared" si="2"/>
        <v>0</v>
      </c>
      <c r="H30" s="4"/>
    </row>
    <row r="31" spans="1:8" ht="24">
      <c r="A31" s="14">
        <v>17</v>
      </c>
      <c r="B31" s="6" t="s">
        <v>110</v>
      </c>
      <c r="C31" s="6" t="s">
        <v>111</v>
      </c>
      <c r="D31" s="5" t="s">
        <v>90</v>
      </c>
      <c r="E31" s="20">
        <v>101</v>
      </c>
      <c r="F31" s="20">
        <v>0</v>
      </c>
      <c r="G31" s="6">
        <f t="shared" si="2"/>
        <v>0</v>
      </c>
      <c r="H31" s="4"/>
    </row>
    <row r="32" spans="1:8" ht="12.75">
      <c r="A32" s="14"/>
      <c r="B32" s="6"/>
      <c r="C32" s="43" t="s">
        <v>112</v>
      </c>
      <c r="D32" s="44"/>
      <c r="E32" s="44"/>
      <c r="F32" s="44"/>
      <c r="G32" s="32">
        <f>SUM(G33:G35)</f>
        <v>0</v>
      </c>
      <c r="H32" s="4"/>
    </row>
    <row r="33" spans="1:8" ht="24">
      <c r="A33" s="14">
        <v>18</v>
      </c>
      <c r="B33" s="6" t="s">
        <v>96</v>
      </c>
      <c r="C33" s="6" t="s">
        <v>102</v>
      </c>
      <c r="D33" s="5" t="s">
        <v>90</v>
      </c>
      <c r="E33" s="20">
        <v>4.95</v>
      </c>
      <c r="F33" s="20">
        <v>0</v>
      </c>
      <c r="G33" s="6">
        <f aca="true" t="shared" si="3" ref="G33:G47">ROUND(E33*F33,2)</f>
        <v>0</v>
      </c>
      <c r="H33" s="4"/>
    </row>
    <row r="34" spans="1:8" ht="36">
      <c r="A34" s="14">
        <v>19</v>
      </c>
      <c r="B34" s="6" t="s">
        <v>103</v>
      </c>
      <c r="C34" s="6" t="s">
        <v>104</v>
      </c>
      <c r="D34" s="5" t="s">
        <v>90</v>
      </c>
      <c r="E34" s="21">
        <v>4.725</v>
      </c>
      <c r="F34" s="20">
        <v>0</v>
      </c>
      <c r="G34" s="6">
        <f t="shared" si="3"/>
        <v>0</v>
      </c>
      <c r="H34" s="4"/>
    </row>
    <row r="35" spans="1:8" ht="24">
      <c r="A35" s="14">
        <v>20</v>
      </c>
      <c r="B35" s="6" t="s">
        <v>105</v>
      </c>
      <c r="C35" s="6" t="s">
        <v>106</v>
      </c>
      <c r="D35" s="5" t="s">
        <v>90</v>
      </c>
      <c r="E35" s="20">
        <v>4.5</v>
      </c>
      <c r="F35" s="20">
        <v>0</v>
      </c>
      <c r="G35" s="6">
        <f t="shared" si="3"/>
        <v>0</v>
      </c>
      <c r="H35" s="4"/>
    </row>
    <row r="36" spans="1:8" ht="12.75">
      <c r="A36" s="14"/>
      <c r="B36" s="6"/>
      <c r="C36" s="43" t="s">
        <v>113</v>
      </c>
      <c r="D36" s="44"/>
      <c r="E36" s="44"/>
      <c r="F36" s="44"/>
      <c r="G36" s="32">
        <f>SUM(G37:G42)</f>
        <v>0</v>
      </c>
      <c r="H36" s="4"/>
    </row>
    <row r="37" spans="1:8" ht="24">
      <c r="A37" s="14">
        <v>21</v>
      </c>
      <c r="B37" s="6" t="s">
        <v>114</v>
      </c>
      <c r="C37" s="6" t="s">
        <v>115</v>
      </c>
      <c r="D37" s="5" t="s">
        <v>97</v>
      </c>
      <c r="E37" s="20">
        <v>5.9</v>
      </c>
      <c r="F37" s="20">
        <v>0</v>
      </c>
      <c r="G37" s="6">
        <f t="shared" si="3"/>
        <v>0</v>
      </c>
      <c r="H37" s="4"/>
    </row>
    <row r="38" spans="1:8" ht="24">
      <c r="A38" s="14">
        <v>22</v>
      </c>
      <c r="B38" s="6" t="s">
        <v>116</v>
      </c>
      <c r="C38" s="6" t="s">
        <v>122</v>
      </c>
      <c r="D38" s="17" t="s">
        <v>3</v>
      </c>
      <c r="E38" s="20">
        <v>117.9</v>
      </c>
      <c r="F38" s="20">
        <v>0</v>
      </c>
      <c r="G38" s="6">
        <f t="shared" si="3"/>
        <v>0</v>
      </c>
      <c r="H38" s="4"/>
    </row>
    <row r="39" spans="1:8" ht="24">
      <c r="A39" s="14">
        <v>23</v>
      </c>
      <c r="B39" s="6" t="s">
        <v>117</v>
      </c>
      <c r="C39" s="6" t="s">
        <v>118</v>
      </c>
      <c r="D39" s="5" t="s">
        <v>97</v>
      </c>
      <c r="E39" s="20">
        <v>0.55</v>
      </c>
      <c r="F39" s="20">
        <v>0</v>
      </c>
      <c r="G39" s="6">
        <f t="shared" si="3"/>
        <v>0</v>
      </c>
      <c r="H39" s="4"/>
    </row>
    <row r="40" spans="1:8" ht="24">
      <c r="A40" s="14">
        <v>24</v>
      </c>
      <c r="B40" s="6" t="s">
        <v>119</v>
      </c>
      <c r="C40" s="6" t="s">
        <v>120</v>
      </c>
      <c r="D40" s="17" t="s">
        <v>3</v>
      </c>
      <c r="E40" s="20">
        <v>55</v>
      </c>
      <c r="F40" s="20">
        <v>0</v>
      </c>
      <c r="G40" s="6">
        <f t="shared" si="3"/>
        <v>0</v>
      </c>
      <c r="H40" s="4"/>
    </row>
    <row r="41" spans="1:8" ht="24">
      <c r="A41" s="14">
        <v>25</v>
      </c>
      <c r="B41" s="6" t="s">
        <v>114</v>
      </c>
      <c r="C41" s="6" t="s">
        <v>121</v>
      </c>
      <c r="D41" s="5" t="s">
        <v>97</v>
      </c>
      <c r="E41" s="20">
        <v>0.3</v>
      </c>
      <c r="F41" s="20">
        <v>0</v>
      </c>
      <c r="G41" s="6">
        <f t="shared" si="3"/>
        <v>0</v>
      </c>
      <c r="H41" s="4"/>
    </row>
    <row r="42" spans="1:8" ht="24">
      <c r="A42" s="14">
        <v>26</v>
      </c>
      <c r="B42" s="6" t="s">
        <v>119</v>
      </c>
      <c r="C42" s="6" t="s">
        <v>123</v>
      </c>
      <c r="D42" s="17" t="s">
        <v>3</v>
      </c>
      <c r="E42" s="20">
        <v>6</v>
      </c>
      <c r="F42" s="20">
        <v>0</v>
      </c>
      <c r="G42" s="6">
        <f t="shared" si="3"/>
        <v>0</v>
      </c>
      <c r="H42" s="4"/>
    </row>
    <row r="43" spans="1:8" ht="12.75">
      <c r="A43" s="14"/>
      <c r="B43" s="6"/>
      <c r="C43" s="43" t="s">
        <v>124</v>
      </c>
      <c r="D43" s="44"/>
      <c r="E43" s="44"/>
      <c r="F43" s="44"/>
      <c r="G43" s="32">
        <f>SUM(G44:G47)</f>
        <v>0</v>
      </c>
      <c r="H43" s="4"/>
    </row>
    <row r="44" spans="1:8" ht="24">
      <c r="A44" s="14">
        <v>27</v>
      </c>
      <c r="B44" s="6" t="s">
        <v>125</v>
      </c>
      <c r="C44" s="6" t="s">
        <v>132</v>
      </c>
      <c r="D44" s="17" t="s">
        <v>0</v>
      </c>
      <c r="E44" s="20">
        <v>2</v>
      </c>
      <c r="F44" s="20">
        <v>0</v>
      </c>
      <c r="G44" s="6">
        <f t="shared" si="3"/>
        <v>0</v>
      </c>
      <c r="H44" s="4"/>
    </row>
    <row r="45" spans="1:8" ht="24">
      <c r="A45" s="14">
        <v>28</v>
      </c>
      <c r="B45" s="6" t="s">
        <v>134</v>
      </c>
      <c r="C45" s="6" t="s">
        <v>133</v>
      </c>
      <c r="D45" s="17" t="s">
        <v>0</v>
      </c>
      <c r="E45" s="20">
        <v>1</v>
      </c>
      <c r="F45" s="20">
        <v>0</v>
      </c>
      <c r="G45" s="6">
        <f t="shared" si="3"/>
        <v>0</v>
      </c>
      <c r="H45" s="4"/>
    </row>
    <row r="46" spans="1:8" ht="60">
      <c r="A46" s="14">
        <v>29</v>
      </c>
      <c r="B46" s="6" t="s">
        <v>126</v>
      </c>
      <c r="C46" s="6" t="s">
        <v>140</v>
      </c>
      <c r="D46" s="17" t="s">
        <v>0</v>
      </c>
      <c r="E46" s="20">
        <v>1</v>
      </c>
      <c r="F46" s="20">
        <v>0</v>
      </c>
      <c r="G46" s="6">
        <f t="shared" si="3"/>
        <v>0</v>
      </c>
      <c r="H46" s="4"/>
    </row>
    <row r="47" spans="1:8" ht="36">
      <c r="A47" s="14">
        <v>30</v>
      </c>
      <c r="B47" s="6" t="s">
        <v>96</v>
      </c>
      <c r="C47" s="6" t="s">
        <v>147</v>
      </c>
      <c r="D47" s="5" t="s">
        <v>90</v>
      </c>
      <c r="E47" s="20">
        <v>275</v>
      </c>
      <c r="F47" s="20">
        <v>0</v>
      </c>
      <c r="G47" s="6">
        <f t="shared" si="3"/>
        <v>0</v>
      </c>
      <c r="H47" s="4"/>
    </row>
    <row r="48" spans="1:7" ht="6.75" customHeight="1">
      <c r="A48" s="10"/>
      <c r="B48" s="10"/>
      <c r="C48" s="10"/>
      <c r="D48" s="10"/>
      <c r="E48" s="10"/>
      <c r="F48" s="10"/>
      <c r="G48" s="10"/>
    </row>
    <row r="49" spans="1:8" ht="12.75">
      <c r="A49" s="10"/>
      <c r="B49" s="10"/>
      <c r="C49" s="10"/>
      <c r="D49" s="36" t="s">
        <v>6</v>
      </c>
      <c r="E49" s="36"/>
      <c r="F49" s="36"/>
      <c r="G49" s="30">
        <f>G43+G36+G32+G28+G24+G19+G12+G10</f>
        <v>0</v>
      </c>
      <c r="H49" s="7"/>
    </row>
    <row r="50" spans="1:7" ht="12.75">
      <c r="A50" s="10"/>
      <c r="B50" s="10"/>
      <c r="C50" s="10"/>
      <c r="D50" s="36" t="s">
        <v>8</v>
      </c>
      <c r="E50" s="36"/>
      <c r="F50" s="36"/>
      <c r="G50" s="30">
        <f>ROUND(0.23*G49,2)</f>
        <v>0</v>
      </c>
    </row>
    <row r="51" spans="1:7" ht="12.75">
      <c r="A51" s="10"/>
      <c r="B51" s="10"/>
      <c r="C51" s="10"/>
      <c r="D51" s="36" t="s">
        <v>7</v>
      </c>
      <c r="E51" s="36"/>
      <c r="F51" s="36"/>
      <c r="G51" s="30">
        <f>G49+G50</f>
        <v>0</v>
      </c>
    </row>
    <row r="52" spans="1:15" ht="12.75">
      <c r="A52" s="27"/>
      <c r="B52" s="27"/>
      <c r="C52" s="31"/>
      <c r="D52" s="31"/>
      <c r="E52" s="31"/>
      <c r="F52" s="31"/>
      <c r="G52" s="27"/>
      <c r="O52" s="23"/>
    </row>
    <row r="53" spans="1:15" ht="12.75">
      <c r="A53" s="27"/>
      <c r="B53" s="27"/>
      <c r="C53" s="27"/>
      <c r="D53" s="37"/>
      <c r="E53" s="37"/>
      <c r="F53" s="37"/>
      <c r="G53" s="37"/>
      <c r="O53" s="23"/>
    </row>
    <row r="54" spans="1:15" ht="12.75">
      <c r="A54" s="27"/>
      <c r="B54" s="27"/>
      <c r="C54" s="27"/>
      <c r="D54" s="27"/>
      <c r="E54" s="27"/>
      <c r="F54" s="27"/>
      <c r="G54" s="27"/>
      <c r="O54" s="23"/>
    </row>
    <row r="55" spans="1:15" ht="12.75" customHeight="1">
      <c r="A55" s="27"/>
      <c r="B55" s="27"/>
      <c r="C55" s="27"/>
      <c r="D55" s="34"/>
      <c r="E55" s="34"/>
      <c r="F55" s="34"/>
      <c r="G55" s="34"/>
      <c r="O55" s="23"/>
    </row>
    <row r="56" spans="1:15" ht="12.75">
      <c r="A56" s="27"/>
      <c r="B56" s="27"/>
      <c r="C56" s="8" t="s">
        <v>31</v>
      </c>
      <c r="D56" s="34" t="s">
        <v>23</v>
      </c>
      <c r="E56" s="34"/>
      <c r="F56" s="34"/>
      <c r="G56" s="34"/>
      <c r="O56" s="23"/>
    </row>
    <row r="57" spans="1:15" ht="12.75">
      <c r="A57" s="9"/>
      <c r="B57" s="9"/>
      <c r="C57" s="31" t="s">
        <v>21</v>
      </c>
      <c r="D57" s="35" t="s">
        <v>22</v>
      </c>
      <c r="E57" s="35"/>
      <c r="F57" s="35"/>
      <c r="G57" s="35"/>
      <c r="I57" s="7"/>
      <c r="O57" s="23"/>
    </row>
    <row r="58" spans="1:7" ht="12.75">
      <c r="A58" s="9"/>
      <c r="B58" s="9"/>
      <c r="C58" s="9"/>
      <c r="D58" s="34"/>
      <c r="E58" s="34"/>
      <c r="F58" s="34"/>
      <c r="G58" s="34"/>
    </row>
    <row r="59" spans="4:7" ht="12.75">
      <c r="D59" s="34"/>
      <c r="E59" s="34"/>
      <c r="F59" s="34"/>
      <c r="G59" s="34"/>
    </row>
    <row r="60" spans="4:7" ht="12.75">
      <c r="D60" s="34"/>
      <c r="E60" s="34"/>
      <c r="F60" s="34"/>
      <c r="G60" s="34"/>
    </row>
    <row r="61" spans="4:7" ht="12.75">
      <c r="D61" s="34"/>
      <c r="E61" s="34"/>
      <c r="F61" s="34"/>
      <c r="G61" s="34"/>
    </row>
    <row r="62" spans="4:7" ht="12.75">
      <c r="D62" s="35"/>
      <c r="E62" s="35"/>
      <c r="F62" s="35"/>
      <c r="G62" s="35"/>
    </row>
  </sheetData>
  <mergeCells count="32">
    <mergeCell ref="A1:G2"/>
    <mergeCell ref="A3:B3"/>
    <mergeCell ref="C3:G3"/>
    <mergeCell ref="A4:G4"/>
    <mergeCell ref="A6:A8"/>
    <mergeCell ref="B6:B8"/>
    <mergeCell ref="C6:C8"/>
    <mergeCell ref="D6:D8"/>
    <mergeCell ref="E6:E8"/>
    <mergeCell ref="F6:F8"/>
    <mergeCell ref="D50:F50"/>
    <mergeCell ref="G6:G8"/>
    <mergeCell ref="A9:G9"/>
    <mergeCell ref="C10:F10"/>
    <mergeCell ref="C12:F12"/>
    <mergeCell ref="C19:F19"/>
    <mergeCell ref="C24:F24"/>
    <mergeCell ref="C28:F28"/>
    <mergeCell ref="C32:F32"/>
    <mergeCell ref="C36:F36"/>
    <mergeCell ref="C43:F43"/>
    <mergeCell ref="D49:F49"/>
    <mergeCell ref="D59:G59"/>
    <mergeCell ref="D60:G60"/>
    <mergeCell ref="D61:G61"/>
    <mergeCell ref="D62:G62"/>
    <mergeCell ref="D51:F51"/>
    <mergeCell ref="D53:G53"/>
    <mergeCell ref="D55:G55"/>
    <mergeCell ref="D56:G56"/>
    <mergeCell ref="D57:G57"/>
    <mergeCell ref="D58:G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E87BC-C451-462D-83F9-0C97B961AA5B}">
  <dimension ref="A1:P54"/>
  <sheetViews>
    <sheetView zoomScale="106" zoomScaleNormal="106" workbookViewId="0" topLeftCell="A22">
      <selection activeCell="L24" sqref="L24"/>
    </sheetView>
  </sheetViews>
  <sheetFormatPr defaultColWidth="9.00390625" defaultRowHeight="12.75"/>
  <cols>
    <col min="1" max="1" width="4.375" style="3" customWidth="1"/>
    <col min="2" max="2" width="10.00390625" style="3" customWidth="1"/>
    <col min="3" max="3" width="38.125" style="3" customWidth="1"/>
    <col min="4" max="4" width="7.00390625" style="3" customWidth="1"/>
    <col min="5" max="6" width="9.125" style="3" customWidth="1"/>
    <col min="7" max="7" width="9.875" style="3" bestFit="1" customWidth="1"/>
    <col min="8" max="16384" width="9.125" style="3" customWidth="1"/>
  </cols>
  <sheetData>
    <row r="1" spans="1:7" ht="12.75">
      <c r="A1" s="45" t="s">
        <v>139</v>
      </c>
      <c r="B1" s="45"/>
      <c r="C1" s="45"/>
      <c r="D1" s="45"/>
      <c r="E1" s="45"/>
      <c r="F1" s="45"/>
      <c r="G1" s="45"/>
    </row>
    <row r="2" spans="1:7" ht="7.5" customHeight="1">
      <c r="A2" s="45"/>
      <c r="B2" s="45"/>
      <c r="C2" s="45"/>
      <c r="D2" s="45"/>
      <c r="E2" s="45"/>
      <c r="F2" s="45"/>
      <c r="G2" s="45"/>
    </row>
    <row r="3" spans="1:10" ht="51" customHeight="1">
      <c r="A3" s="46" t="s">
        <v>29</v>
      </c>
      <c r="B3" s="46"/>
      <c r="C3" s="47" t="s">
        <v>149</v>
      </c>
      <c r="D3" s="47"/>
      <c r="E3" s="47"/>
      <c r="F3" s="47"/>
      <c r="G3" s="47"/>
      <c r="J3" s="4"/>
    </row>
    <row r="4" spans="1:7" ht="18" customHeight="1">
      <c r="A4" s="48" t="s">
        <v>37</v>
      </c>
      <c r="B4" s="49"/>
      <c r="C4" s="49"/>
      <c r="D4" s="49"/>
      <c r="E4" s="49"/>
      <c r="F4" s="49"/>
      <c r="G4" s="49"/>
    </row>
    <row r="5" ht="6.75" customHeight="1">
      <c r="C5" s="4"/>
    </row>
    <row r="6" spans="1:7" ht="12.75">
      <c r="A6" s="38" t="s">
        <v>2</v>
      </c>
      <c r="B6" s="38" t="s">
        <v>17</v>
      </c>
      <c r="C6" s="50" t="s">
        <v>4</v>
      </c>
      <c r="D6" s="38" t="s">
        <v>18</v>
      </c>
      <c r="E6" s="38" t="s">
        <v>1</v>
      </c>
      <c r="F6" s="38" t="s">
        <v>19</v>
      </c>
      <c r="G6" s="38" t="s">
        <v>5</v>
      </c>
    </row>
    <row r="7" spans="1:7" ht="12.75">
      <c r="A7" s="38"/>
      <c r="B7" s="38"/>
      <c r="C7" s="50"/>
      <c r="D7" s="38"/>
      <c r="E7" s="38"/>
      <c r="F7" s="38"/>
      <c r="G7" s="38"/>
    </row>
    <row r="8" spans="1:7" ht="12.75">
      <c r="A8" s="38"/>
      <c r="B8" s="38"/>
      <c r="C8" s="50"/>
      <c r="D8" s="38"/>
      <c r="E8" s="38"/>
      <c r="F8" s="38"/>
      <c r="G8" s="38"/>
    </row>
    <row r="9" spans="1:7" ht="3" customHeight="1">
      <c r="A9" s="39"/>
      <c r="B9" s="39"/>
      <c r="C9" s="39"/>
      <c r="D9" s="39"/>
      <c r="E9" s="39"/>
      <c r="F9" s="39"/>
      <c r="G9" s="39"/>
    </row>
    <row r="10" spans="1:7" ht="15" customHeight="1">
      <c r="A10" s="29"/>
      <c r="B10" s="29"/>
      <c r="C10" s="40" t="s">
        <v>45</v>
      </c>
      <c r="D10" s="41"/>
      <c r="E10" s="41"/>
      <c r="F10" s="42"/>
      <c r="G10" s="32">
        <f>SUM(G11:G19)</f>
        <v>0</v>
      </c>
    </row>
    <row r="11" spans="1:7" ht="36">
      <c r="A11" s="16">
        <v>1</v>
      </c>
      <c r="B11" s="6" t="s">
        <v>46</v>
      </c>
      <c r="C11" s="6" t="s">
        <v>48</v>
      </c>
      <c r="D11" s="22" t="s">
        <v>0</v>
      </c>
      <c r="E11" s="11">
        <v>12</v>
      </c>
      <c r="F11" s="33">
        <v>0</v>
      </c>
      <c r="G11" s="6">
        <f>ROUND(E11*F11,2)</f>
        <v>0</v>
      </c>
    </row>
    <row r="12" spans="1:16" ht="24">
      <c r="A12" s="14">
        <v>2</v>
      </c>
      <c r="B12" s="6" t="s">
        <v>47</v>
      </c>
      <c r="C12" s="6" t="s">
        <v>61</v>
      </c>
      <c r="D12" s="5" t="s">
        <v>3</v>
      </c>
      <c r="E12" s="6">
        <v>2</v>
      </c>
      <c r="F12" s="6">
        <v>0</v>
      </c>
      <c r="G12" s="6">
        <f>ROUND(E12*F12,2)</f>
        <v>0</v>
      </c>
      <c r="H12" s="4"/>
      <c r="P12" s="7"/>
    </row>
    <row r="13" spans="1:16" ht="24">
      <c r="A13" s="14">
        <v>3</v>
      </c>
      <c r="B13" s="6" t="s">
        <v>40</v>
      </c>
      <c r="C13" s="6" t="s">
        <v>38</v>
      </c>
      <c r="D13" s="5" t="s">
        <v>3</v>
      </c>
      <c r="E13" s="6">
        <v>2</v>
      </c>
      <c r="F13" s="6">
        <v>0</v>
      </c>
      <c r="G13" s="6">
        <f aca="true" t="shared" si="0" ref="G13:G19">ROUND(E13*F13,2)</f>
        <v>0</v>
      </c>
      <c r="H13" s="4"/>
      <c r="P13" s="7"/>
    </row>
    <row r="14" spans="1:16" ht="24">
      <c r="A14" s="14">
        <v>4</v>
      </c>
      <c r="B14" s="6" t="s">
        <v>49</v>
      </c>
      <c r="C14" s="6" t="s">
        <v>135</v>
      </c>
      <c r="D14" s="5" t="s">
        <v>3</v>
      </c>
      <c r="E14" s="6">
        <v>2</v>
      </c>
      <c r="F14" s="6">
        <v>0</v>
      </c>
      <c r="G14" s="6">
        <f t="shared" si="0"/>
        <v>0</v>
      </c>
      <c r="H14" s="4"/>
      <c r="P14" s="7"/>
    </row>
    <row r="15" spans="1:16" ht="24">
      <c r="A15" s="14">
        <v>5</v>
      </c>
      <c r="B15" s="6" t="s">
        <v>50</v>
      </c>
      <c r="C15" s="6" t="s">
        <v>41</v>
      </c>
      <c r="D15" s="5" t="s">
        <v>3</v>
      </c>
      <c r="E15" s="6">
        <v>2</v>
      </c>
      <c r="F15" s="6">
        <v>0</v>
      </c>
      <c r="G15" s="6">
        <f t="shared" si="0"/>
        <v>0</v>
      </c>
      <c r="H15" s="4"/>
      <c r="P15" s="7"/>
    </row>
    <row r="16" spans="1:16" ht="27.75" customHeight="1">
      <c r="A16" s="14">
        <v>6</v>
      </c>
      <c r="B16" s="6" t="s">
        <v>33</v>
      </c>
      <c r="C16" s="6" t="s">
        <v>51</v>
      </c>
      <c r="D16" s="5" t="s">
        <v>28</v>
      </c>
      <c r="E16" s="6">
        <v>1</v>
      </c>
      <c r="F16" s="6">
        <v>0</v>
      </c>
      <c r="G16" s="6">
        <f t="shared" si="0"/>
        <v>0</v>
      </c>
      <c r="H16" s="4"/>
      <c r="P16" s="7"/>
    </row>
    <row r="17" spans="1:16" ht="24">
      <c r="A17" s="14">
        <v>7</v>
      </c>
      <c r="B17" s="6" t="s">
        <v>52</v>
      </c>
      <c r="C17" s="6" t="s">
        <v>146</v>
      </c>
      <c r="D17" s="5" t="s">
        <v>3</v>
      </c>
      <c r="E17" s="6">
        <v>4</v>
      </c>
      <c r="F17" s="6">
        <v>0</v>
      </c>
      <c r="G17" s="6">
        <f t="shared" si="0"/>
        <v>0</v>
      </c>
      <c r="H17" s="4"/>
      <c r="P17" s="7"/>
    </row>
    <row r="18" spans="1:16" ht="24">
      <c r="A18" s="14">
        <v>8</v>
      </c>
      <c r="B18" s="6" t="s">
        <v>42</v>
      </c>
      <c r="C18" s="6" t="s">
        <v>43</v>
      </c>
      <c r="D18" s="5" t="s">
        <v>53</v>
      </c>
      <c r="E18" s="6">
        <v>1</v>
      </c>
      <c r="F18" s="6">
        <v>0</v>
      </c>
      <c r="G18" s="6">
        <f t="shared" si="0"/>
        <v>0</v>
      </c>
      <c r="H18" s="4"/>
      <c r="P18" s="7"/>
    </row>
    <row r="19" spans="1:16" ht="24">
      <c r="A19" s="14">
        <v>9</v>
      </c>
      <c r="B19" s="6" t="s">
        <v>54</v>
      </c>
      <c r="C19" s="6" t="s">
        <v>55</v>
      </c>
      <c r="D19" s="5" t="s">
        <v>53</v>
      </c>
      <c r="E19" s="6">
        <v>1</v>
      </c>
      <c r="F19" s="6">
        <v>0</v>
      </c>
      <c r="G19" s="6">
        <f t="shared" si="0"/>
        <v>0</v>
      </c>
      <c r="H19" s="4"/>
      <c r="P19" s="7"/>
    </row>
    <row r="20" spans="1:16" ht="12.75">
      <c r="A20" s="14"/>
      <c r="B20" s="6"/>
      <c r="C20" s="40" t="s">
        <v>56</v>
      </c>
      <c r="D20" s="41"/>
      <c r="E20" s="41"/>
      <c r="F20" s="42"/>
      <c r="G20" s="32">
        <f>SUM(G21:G33)</f>
        <v>0</v>
      </c>
      <c r="H20" s="4"/>
      <c r="P20" s="7"/>
    </row>
    <row r="21" spans="1:16" ht="24">
      <c r="A21" s="14">
        <v>10</v>
      </c>
      <c r="B21" s="6" t="s">
        <v>47</v>
      </c>
      <c r="C21" s="6" t="s">
        <v>61</v>
      </c>
      <c r="D21" s="5" t="s">
        <v>3</v>
      </c>
      <c r="E21" s="6">
        <v>25</v>
      </c>
      <c r="F21" s="6">
        <v>0</v>
      </c>
      <c r="G21" s="6">
        <f>ROUND(E21*F21,2)</f>
        <v>0</v>
      </c>
      <c r="H21" s="4"/>
      <c r="P21" s="7"/>
    </row>
    <row r="22" spans="1:16" ht="24">
      <c r="A22" s="14">
        <v>11</v>
      </c>
      <c r="B22" s="6" t="s">
        <v>57</v>
      </c>
      <c r="C22" s="6" t="s">
        <v>59</v>
      </c>
      <c r="D22" s="5" t="s">
        <v>3</v>
      </c>
      <c r="E22" s="6">
        <v>63</v>
      </c>
      <c r="F22" s="6">
        <v>0</v>
      </c>
      <c r="G22" s="6">
        <f>ROUND(E22*F22,2)</f>
        <v>0</v>
      </c>
      <c r="H22" s="4"/>
      <c r="P22" s="7"/>
    </row>
    <row r="23" spans="1:16" ht="24">
      <c r="A23" s="14">
        <v>12</v>
      </c>
      <c r="B23" s="6" t="s">
        <v>58</v>
      </c>
      <c r="C23" s="6" t="s">
        <v>60</v>
      </c>
      <c r="D23" s="5" t="s">
        <v>3</v>
      </c>
      <c r="E23" s="6">
        <v>88</v>
      </c>
      <c r="F23" s="6">
        <v>0</v>
      </c>
      <c r="G23" s="6">
        <f>ROUND(E23*F23,2)</f>
        <v>0</v>
      </c>
      <c r="H23" s="4"/>
      <c r="P23" s="7"/>
    </row>
    <row r="24" spans="1:16" ht="24">
      <c r="A24" s="14">
        <v>13</v>
      </c>
      <c r="B24" s="6" t="s">
        <v>40</v>
      </c>
      <c r="C24" s="6" t="s">
        <v>38</v>
      </c>
      <c r="D24" s="5" t="s">
        <v>3</v>
      </c>
      <c r="E24" s="6">
        <v>88</v>
      </c>
      <c r="F24" s="6">
        <v>0</v>
      </c>
      <c r="G24" s="6">
        <f aca="true" t="shared" si="1" ref="G24:G33">ROUND(E24*F24,2)</f>
        <v>0</v>
      </c>
      <c r="H24" s="4"/>
      <c r="P24" s="7"/>
    </row>
    <row r="25" spans="1:16" ht="24">
      <c r="A25" s="14">
        <v>14</v>
      </c>
      <c r="B25" s="6" t="s">
        <v>62</v>
      </c>
      <c r="C25" s="6" t="s">
        <v>136</v>
      </c>
      <c r="D25" s="5" t="s">
        <v>3</v>
      </c>
      <c r="E25" s="6">
        <v>49</v>
      </c>
      <c r="F25" s="6">
        <v>0</v>
      </c>
      <c r="G25" s="6">
        <f t="shared" si="1"/>
        <v>0</v>
      </c>
      <c r="H25" s="4"/>
      <c r="P25" s="7"/>
    </row>
    <row r="26" spans="1:16" ht="24">
      <c r="A26" s="14">
        <v>15</v>
      </c>
      <c r="B26" s="6" t="s">
        <v>49</v>
      </c>
      <c r="C26" s="6" t="s">
        <v>137</v>
      </c>
      <c r="D26" s="5" t="s">
        <v>3</v>
      </c>
      <c r="E26" s="6">
        <v>39</v>
      </c>
      <c r="F26" s="6">
        <v>0</v>
      </c>
      <c r="G26" s="6">
        <f t="shared" si="1"/>
        <v>0</v>
      </c>
      <c r="H26" s="4"/>
      <c r="P26" s="7"/>
    </row>
    <row r="27" spans="1:8" ht="24">
      <c r="A27" s="15">
        <v>16</v>
      </c>
      <c r="B27" s="6" t="s">
        <v>39</v>
      </c>
      <c r="C27" s="6" t="s">
        <v>27</v>
      </c>
      <c r="D27" s="5" t="s">
        <v>3</v>
      </c>
      <c r="E27" s="6">
        <v>88</v>
      </c>
      <c r="F27" s="6">
        <v>0</v>
      </c>
      <c r="G27" s="6">
        <f t="shared" si="1"/>
        <v>0</v>
      </c>
      <c r="H27" s="4"/>
    </row>
    <row r="28" spans="1:8" ht="36">
      <c r="A28" s="15">
        <v>17</v>
      </c>
      <c r="B28" s="6" t="s">
        <v>63</v>
      </c>
      <c r="C28" s="6" t="s">
        <v>138</v>
      </c>
      <c r="D28" s="5" t="s">
        <v>0</v>
      </c>
      <c r="E28" s="6">
        <v>8</v>
      </c>
      <c r="F28" s="6">
        <v>0</v>
      </c>
      <c r="G28" s="6">
        <f t="shared" si="1"/>
        <v>0</v>
      </c>
      <c r="H28" s="4"/>
    </row>
    <row r="29" spans="1:8" ht="36">
      <c r="A29" s="15">
        <v>18</v>
      </c>
      <c r="B29" s="6" t="s">
        <v>64</v>
      </c>
      <c r="C29" s="6" t="s">
        <v>145</v>
      </c>
      <c r="D29" s="5" t="s">
        <v>0</v>
      </c>
      <c r="E29" s="6">
        <v>6</v>
      </c>
      <c r="F29" s="6">
        <v>0</v>
      </c>
      <c r="G29" s="6">
        <f t="shared" si="1"/>
        <v>0</v>
      </c>
      <c r="H29" s="4"/>
    </row>
    <row r="30" spans="1:8" ht="24">
      <c r="A30" s="15">
        <v>19</v>
      </c>
      <c r="B30" s="6" t="s">
        <v>44</v>
      </c>
      <c r="C30" s="6" t="s">
        <v>65</v>
      </c>
      <c r="D30" s="5" t="s">
        <v>53</v>
      </c>
      <c r="E30" s="6">
        <v>4</v>
      </c>
      <c r="F30" s="6">
        <v>0</v>
      </c>
      <c r="G30" s="6">
        <f t="shared" si="1"/>
        <v>0</v>
      </c>
      <c r="H30" s="4"/>
    </row>
    <row r="31" spans="1:8" ht="24">
      <c r="A31" s="15">
        <v>20</v>
      </c>
      <c r="B31" s="6" t="s">
        <v>54</v>
      </c>
      <c r="C31" s="6" t="s">
        <v>66</v>
      </c>
      <c r="D31" s="5" t="s">
        <v>67</v>
      </c>
      <c r="E31" s="6">
        <v>4</v>
      </c>
      <c r="F31" s="6">
        <v>0</v>
      </c>
      <c r="G31" s="6">
        <f t="shared" si="1"/>
        <v>0</v>
      </c>
      <c r="H31" s="4"/>
    </row>
    <row r="32" spans="1:8" ht="24">
      <c r="A32" s="15">
        <v>21</v>
      </c>
      <c r="B32" s="6" t="s">
        <v>68</v>
      </c>
      <c r="C32" s="6" t="s">
        <v>69</v>
      </c>
      <c r="D32" s="5" t="s">
        <v>3</v>
      </c>
      <c r="E32" s="6">
        <v>6</v>
      </c>
      <c r="F32" s="6">
        <v>0</v>
      </c>
      <c r="G32" s="6">
        <f t="shared" si="1"/>
        <v>0</v>
      </c>
      <c r="H32" s="4"/>
    </row>
    <row r="33" spans="1:8" ht="24">
      <c r="A33" s="15">
        <v>22</v>
      </c>
      <c r="B33" s="6" t="s">
        <v>35</v>
      </c>
      <c r="C33" s="6" t="s">
        <v>70</v>
      </c>
      <c r="D33" s="5" t="s">
        <v>28</v>
      </c>
      <c r="E33" s="6">
        <v>1</v>
      </c>
      <c r="F33" s="6">
        <v>0</v>
      </c>
      <c r="G33" s="6">
        <f t="shared" si="1"/>
        <v>0</v>
      </c>
      <c r="H33" s="4"/>
    </row>
    <row r="34" spans="1:8" ht="12.75">
      <c r="A34" s="15"/>
      <c r="B34" s="6"/>
      <c r="C34" s="40" t="s">
        <v>71</v>
      </c>
      <c r="D34" s="41"/>
      <c r="E34" s="41"/>
      <c r="F34" s="42"/>
      <c r="G34" s="32">
        <f>SUM(G35:G39)</f>
        <v>0</v>
      </c>
      <c r="H34" s="4"/>
    </row>
    <row r="35" spans="1:8" ht="36">
      <c r="A35" s="14">
        <v>23</v>
      </c>
      <c r="B35" s="6" t="s">
        <v>73</v>
      </c>
      <c r="C35" s="6" t="s">
        <v>74</v>
      </c>
      <c r="D35" s="17" t="s">
        <v>0</v>
      </c>
      <c r="E35" s="20">
        <v>4</v>
      </c>
      <c r="F35" s="20">
        <v>0</v>
      </c>
      <c r="G35" s="6">
        <f aca="true" t="shared" si="2" ref="G35:G39">ROUND(E35*F35,2)</f>
        <v>0</v>
      </c>
      <c r="H35" s="4"/>
    </row>
    <row r="36" spans="1:10" ht="24">
      <c r="A36" s="14">
        <v>24</v>
      </c>
      <c r="B36" s="6" t="s">
        <v>75</v>
      </c>
      <c r="C36" s="6" t="s">
        <v>77</v>
      </c>
      <c r="D36" s="17" t="s">
        <v>0</v>
      </c>
      <c r="E36" s="20">
        <v>4</v>
      </c>
      <c r="F36" s="20">
        <v>0</v>
      </c>
      <c r="G36" s="6">
        <f t="shared" si="2"/>
        <v>0</v>
      </c>
      <c r="H36" s="4"/>
      <c r="J36" s="3" t="s">
        <v>72</v>
      </c>
    </row>
    <row r="37" spans="1:8" ht="24">
      <c r="A37" s="14">
        <v>25</v>
      </c>
      <c r="B37" s="6" t="s">
        <v>76</v>
      </c>
      <c r="C37" s="6" t="s">
        <v>78</v>
      </c>
      <c r="D37" s="17" t="s">
        <v>0</v>
      </c>
      <c r="E37" s="20">
        <v>4</v>
      </c>
      <c r="F37" s="20">
        <v>0</v>
      </c>
      <c r="G37" s="6">
        <f t="shared" si="2"/>
        <v>0</v>
      </c>
      <c r="H37" s="4"/>
    </row>
    <row r="38" spans="1:8" ht="36">
      <c r="A38" s="14">
        <v>26</v>
      </c>
      <c r="B38" s="6" t="s">
        <v>79</v>
      </c>
      <c r="C38" s="6" t="s">
        <v>80</v>
      </c>
      <c r="D38" s="17" t="s">
        <v>28</v>
      </c>
      <c r="E38" s="20">
        <v>4</v>
      </c>
      <c r="F38" s="20">
        <v>0</v>
      </c>
      <c r="G38" s="6">
        <f t="shared" si="2"/>
        <v>0</v>
      </c>
      <c r="H38" s="4"/>
    </row>
    <row r="39" spans="1:8" ht="24">
      <c r="A39" s="14">
        <v>27</v>
      </c>
      <c r="B39" s="6" t="s">
        <v>52</v>
      </c>
      <c r="C39" s="6" t="s">
        <v>144</v>
      </c>
      <c r="D39" s="5" t="s">
        <v>3</v>
      </c>
      <c r="E39" s="6">
        <v>12</v>
      </c>
      <c r="F39" s="6">
        <v>0</v>
      </c>
      <c r="G39" s="6">
        <f t="shared" si="2"/>
        <v>0</v>
      </c>
      <c r="H39" s="4"/>
    </row>
    <row r="40" spans="1:7" ht="6.75" customHeight="1">
      <c r="A40" s="10"/>
      <c r="B40" s="10"/>
      <c r="C40" s="10"/>
      <c r="D40" s="10"/>
      <c r="E40" s="10"/>
      <c r="F40" s="10"/>
      <c r="G40" s="10"/>
    </row>
    <row r="41" spans="1:8" ht="12.75">
      <c r="A41" s="10"/>
      <c r="B41" s="10"/>
      <c r="C41" s="10"/>
      <c r="D41" s="36" t="s">
        <v>6</v>
      </c>
      <c r="E41" s="36"/>
      <c r="F41" s="36"/>
      <c r="G41" s="30">
        <f>G10+G20+G34</f>
        <v>0</v>
      </c>
      <c r="H41" s="7"/>
    </row>
    <row r="42" spans="1:7" ht="12.75">
      <c r="A42" s="10"/>
      <c r="B42" s="10"/>
      <c r="C42" s="10"/>
      <c r="D42" s="36" t="s">
        <v>8</v>
      </c>
      <c r="E42" s="36"/>
      <c r="F42" s="36"/>
      <c r="G42" s="30">
        <f>ROUND(0.23*G41,2)</f>
        <v>0</v>
      </c>
    </row>
    <row r="43" spans="1:7" ht="12.75">
      <c r="A43" s="10"/>
      <c r="B43" s="10"/>
      <c r="C43" s="10"/>
      <c r="D43" s="36" t="s">
        <v>7</v>
      </c>
      <c r="E43" s="36"/>
      <c r="F43" s="36"/>
      <c r="G43" s="30">
        <f>G41+G42</f>
        <v>0</v>
      </c>
    </row>
    <row r="44" spans="1:7" ht="12.75">
      <c r="A44" s="27"/>
      <c r="B44" s="27"/>
      <c r="C44" s="31"/>
      <c r="D44" s="31"/>
      <c r="E44" s="31"/>
      <c r="F44" s="31"/>
      <c r="G44" s="27"/>
    </row>
    <row r="45" spans="1:7" ht="12.75">
      <c r="A45" s="27"/>
      <c r="B45" s="27"/>
      <c r="C45" s="27"/>
      <c r="D45" s="37"/>
      <c r="E45" s="37"/>
      <c r="F45" s="37"/>
      <c r="G45" s="37"/>
    </row>
    <row r="46" spans="1:7" ht="12.75">
      <c r="A46" s="27"/>
      <c r="B46" s="27"/>
      <c r="C46" s="27"/>
      <c r="D46" s="27"/>
      <c r="E46" s="27"/>
      <c r="F46" s="27"/>
      <c r="G46" s="27"/>
    </row>
    <row r="47" spans="1:7" ht="12.75" customHeight="1">
      <c r="A47" s="27"/>
      <c r="B47" s="27"/>
      <c r="C47" s="27"/>
      <c r="D47" s="34"/>
      <c r="E47" s="34"/>
      <c r="F47" s="34"/>
      <c r="G47" s="34"/>
    </row>
    <row r="48" spans="1:7" ht="12.75">
      <c r="A48" s="27"/>
      <c r="B48" s="27"/>
      <c r="C48" s="8" t="s">
        <v>31</v>
      </c>
      <c r="D48" s="34" t="s">
        <v>23</v>
      </c>
      <c r="E48" s="34"/>
      <c r="F48" s="34"/>
      <c r="G48" s="34"/>
    </row>
    <row r="49" spans="1:9" ht="12.75">
      <c r="A49" s="9"/>
      <c r="B49" s="9"/>
      <c r="C49" s="31" t="s">
        <v>21</v>
      </c>
      <c r="D49" s="35" t="s">
        <v>22</v>
      </c>
      <c r="E49" s="35"/>
      <c r="F49" s="35"/>
      <c r="G49" s="35"/>
      <c r="I49" s="7"/>
    </row>
    <row r="50" spans="1:7" ht="12.75">
      <c r="A50" s="9"/>
      <c r="B50" s="9"/>
      <c r="C50" s="9"/>
      <c r="D50" s="34"/>
      <c r="E50" s="34"/>
      <c r="F50" s="34"/>
      <c r="G50" s="34"/>
    </row>
    <row r="51" spans="4:7" ht="12.75">
      <c r="D51" s="34"/>
      <c r="E51" s="34"/>
      <c r="F51" s="34"/>
      <c r="G51" s="34"/>
    </row>
    <row r="52" spans="4:7" ht="12.75">
      <c r="D52" s="34"/>
      <c r="E52" s="34"/>
      <c r="F52" s="34"/>
      <c r="G52" s="34"/>
    </row>
    <row r="53" spans="4:7" ht="12.75">
      <c r="D53" s="34"/>
      <c r="E53" s="34"/>
      <c r="F53" s="34"/>
      <c r="G53" s="34"/>
    </row>
    <row r="54" spans="4:7" ht="12.75">
      <c r="D54" s="35"/>
      <c r="E54" s="35"/>
      <c r="F54" s="35"/>
      <c r="G54" s="35"/>
    </row>
  </sheetData>
  <mergeCells count="27">
    <mergeCell ref="A1:G2"/>
    <mergeCell ref="A3:B3"/>
    <mergeCell ref="C3:G3"/>
    <mergeCell ref="A4:G4"/>
    <mergeCell ref="A6:A8"/>
    <mergeCell ref="B6:B8"/>
    <mergeCell ref="C6:C8"/>
    <mergeCell ref="D6:D8"/>
    <mergeCell ref="E6:E8"/>
    <mergeCell ref="F6:F8"/>
    <mergeCell ref="D49:G49"/>
    <mergeCell ref="G6:G8"/>
    <mergeCell ref="A9:G9"/>
    <mergeCell ref="C10:F10"/>
    <mergeCell ref="C20:F20"/>
    <mergeCell ref="C34:F34"/>
    <mergeCell ref="D41:F41"/>
    <mergeCell ref="D42:F42"/>
    <mergeCell ref="D43:F43"/>
    <mergeCell ref="D45:G45"/>
    <mergeCell ref="D47:G47"/>
    <mergeCell ref="D48:G48"/>
    <mergeCell ref="D50:G50"/>
    <mergeCell ref="D51:G51"/>
    <mergeCell ref="D52:G52"/>
    <mergeCell ref="D53:G53"/>
    <mergeCell ref="D54:G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560DD-BF75-4107-8980-C91EA0739EFD}">
  <dimension ref="A2:P46"/>
  <sheetViews>
    <sheetView tabSelected="1" workbookViewId="0" topLeftCell="A1">
      <selection activeCell="L10" sqref="L10"/>
    </sheetView>
  </sheetViews>
  <sheetFormatPr defaultColWidth="9.00390625" defaultRowHeight="12.75"/>
  <cols>
    <col min="1" max="1" width="6.625" style="25" customWidth="1"/>
    <col min="2" max="2" width="4.375" style="25" customWidth="1"/>
    <col min="3" max="3" width="4.625" style="25" customWidth="1"/>
    <col min="4" max="4" width="14.25390625" style="25" customWidth="1"/>
    <col min="5" max="5" width="12.375" style="25" customWidth="1"/>
    <col min="6" max="6" width="9.125" style="25" customWidth="1"/>
    <col min="7" max="7" width="12.375" style="25" customWidth="1"/>
    <col min="8" max="8" width="7.875" style="25" customWidth="1"/>
    <col min="9" max="9" width="12.375" style="25" customWidth="1"/>
    <col min="10" max="10" width="8.875" style="25" customWidth="1"/>
    <col min="11" max="12" width="10.125" style="25" bestFit="1" customWidth="1"/>
    <col min="13" max="13" width="12.625" style="25" customWidth="1"/>
    <col min="14" max="16384" width="9.125" style="25" customWidth="1"/>
  </cols>
  <sheetData>
    <row r="2" spans="1:6" ht="12.75">
      <c r="A2" s="72" t="s">
        <v>152</v>
      </c>
      <c r="B2" s="72"/>
      <c r="C2" s="72"/>
      <c r="D2" s="72"/>
      <c r="E2" s="72"/>
      <c r="F2" s="72"/>
    </row>
    <row r="3" spans="1:6" ht="12.75">
      <c r="A3" s="73" t="s">
        <v>151</v>
      </c>
      <c r="B3" s="72"/>
      <c r="C3" s="72"/>
      <c r="D3" s="72"/>
      <c r="E3" s="72"/>
      <c r="F3" s="72"/>
    </row>
    <row r="7" spans="1:5" ht="12.75">
      <c r="A7" s="62" t="s">
        <v>24</v>
      </c>
      <c r="B7" s="57"/>
      <c r="C7" s="57"/>
      <c r="D7" s="57"/>
      <c r="E7" s="57"/>
    </row>
    <row r="8" spans="1:10" ht="12.75">
      <c r="A8" s="63" t="s">
        <v>9</v>
      </c>
      <c r="B8" s="63"/>
      <c r="C8" s="63"/>
      <c r="D8" s="63"/>
      <c r="E8" s="63"/>
      <c r="F8" s="63"/>
      <c r="G8" s="63"/>
      <c r="H8" s="63"/>
      <c r="I8" s="63"/>
      <c r="J8" s="57"/>
    </row>
    <row r="9" spans="1:10" ht="12.75">
      <c r="A9" s="63"/>
      <c r="B9" s="63"/>
      <c r="C9" s="63"/>
      <c r="D9" s="63"/>
      <c r="E9" s="63"/>
      <c r="F9" s="63"/>
      <c r="G9" s="63"/>
      <c r="H9" s="63"/>
      <c r="I9" s="63"/>
      <c r="J9" s="57"/>
    </row>
    <row r="10" spans="1:9" ht="6" customHeight="1">
      <c r="A10" s="64"/>
      <c r="B10" s="64"/>
      <c r="C10" s="64"/>
      <c r="D10" s="64"/>
      <c r="E10" s="64"/>
      <c r="F10" s="64"/>
      <c r="G10" s="64"/>
      <c r="H10" s="64"/>
      <c r="I10" s="64"/>
    </row>
    <row r="11" spans="1:10" ht="20.25">
      <c r="A11" s="65" t="s">
        <v>10</v>
      </c>
      <c r="B11" s="65"/>
      <c r="C11" s="65"/>
      <c r="D11" s="65"/>
      <c r="E11" s="65"/>
      <c r="F11" s="65"/>
      <c r="G11" s="65"/>
      <c r="H11" s="65"/>
      <c r="I11" s="65"/>
      <c r="J11" s="57"/>
    </row>
    <row r="12" spans="1:9" ht="20.25">
      <c r="A12" s="26"/>
      <c r="B12" s="26"/>
      <c r="C12" s="26"/>
      <c r="D12" s="26"/>
      <c r="E12" s="26"/>
      <c r="F12" s="26"/>
      <c r="G12" s="26"/>
      <c r="H12" s="26"/>
      <c r="I12" s="26"/>
    </row>
    <row r="13" spans="1:10" ht="12.75">
      <c r="A13" s="66" t="s">
        <v>12</v>
      </c>
      <c r="B13" s="67"/>
      <c r="C13" s="67"/>
      <c r="D13" s="67"/>
      <c r="E13" s="67"/>
      <c r="F13" s="67"/>
      <c r="G13" s="67"/>
      <c r="H13" s="67"/>
      <c r="I13" s="67"/>
      <c r="J13" s="57"/>
    </row>
    <row r="14" spans="1:9" ht="20.25">
      <c r="A14" s="68"/>
      <c r="B14" s="68"/>
      <c r="C14" s="68"/>
      <c r="D14" s="68"/>
      <c r="E14" s="68"/>
      <c r="F14" s="68"/>
      <c r="G14" s="68"/>
      <c r="H14" s="68"/>
      <c r="I14" s="68"/>
    </row>
    <row r="15" spans="1:16" ht="43.5" customHeight="1">
      <c r="A15" s="69" t="s">
        <v>148</v>
      </c>
      <c r="B15" s="69"/>
      <c r="C15" s="69"/>
      <c r="D15" s="69"/>
      <c r="E15" s="69"/>
      <c r="F15" s="69"/>
      <c r="G15" s="69"/>
      <c r="H15" s="69"/>
      <c r="I15" s="69"/>
      <c r="J15" s="69"/>
      <c r="L15" s="28"/>
      <c r="M15" s="2"/>
      <c r="N15" s="2"/>
      <c r="O15" s="2"/>
      <c r="P15" s="2"/>
    </row>
    <row r="16" spans="1:9" ht="28.5" customHeight="1">
      <c r="A16" s="70"/>
      <c r="B16" s="71"/>
      <c r="C16" s="71"/>
      <c r="D16" s="71"/>
      <c r="E16" s="71"/>
      <c r="F16" s="71"/>
      <c r="G16" s="71"/>
      <c r="H16" s="71"/>
      <c r="I16" s="71"/>
    </row>
    <row r="19" spans="1:10" ht="12.75" customHeight="1">
      <c r="A19" s="63" t="s">
        <v>139</v>
      </c>
      <c r="B19" s="63"/>
      <c r="C19" s="63"/>
      <c r="D19" s="63"/>
      <c r="E19" s="63"/>
      <c r="F19" s="63"/>
      <c r="G19" s="63"/>
      <c r="H19" s="63"/>
      <c r="I19" s="63"/>
      <c r="J19" s="57"/>
    </row>
    <row r="20" spans="1:10" ht="12.75" customHeight="1">
      <c r="A20" s="63"/>
      <c r="B20" s="63"/>
      <c r="C20" s="63"/>
      <c r="D20" s="63"/>
      <c r="E20" s="63"/>
      <c r="F20" s="63"/>
      <c r="G20" s="63"/>
      <c r="H20" s="63"/>
      <c r="I20" s="63"/>
      <c r="J20" s="57"/>
    </row>
    <row r="21" spans="1:9" ht="12.75" customHeight="1">
      <c r="A21" s="24"/>
      <c r="B21" s="24"/>
      <c r="C21" s="24"/>
      <c r="D21" s="24"/>
      <c r="E21" s="24"/>
      <c r="F21" s="24"/>
      <c r="G21" s="24"/>
      <c r="H21" s="24"/>
      <c r="I21" s="24"/>
    </row>
    <row r="22" spans="1:9" ht="31.5" customHeight="1">
      <c r="A22" s="61" t="s">
        <v>16</v>
      </c>
      <c r="B22" s="61"/>
      <c r="C22" s="61"/>
      <c r="D22" s="61"/>
      <c r="E22" s="61"/>
      <c r="F22" s="61"/>
      <c r="G22" s="61"/>
      <c r="H22" s="61"/>
      <c r="I22" s="61"/>
    </row>
    <row r="23" spans="1:9" ht="21" customHeight="1">
      <c r="A23" s="55" t="s">
        <v>11</v>
      </c>
      <c r="B23" s="55"/>
      <c r="C23" s="55"/>
      <c r="D23" s="55"/>
      <c r="E23" s="55"/>
      <c r="F23" s="55"/>
      <c r="G23" s="55"/>
      <c r="H23" s="55"/>
      <c r="I23" s="55"/>
    </row>
    <row r="24" spans="1:12" ht="36" customHeight="1">
      <c r="A24" s="56" t="s">
        <v>20</v>
      </c>
      <c r="B24" s="57"/>
      <c r="C24" s="57"/>
      <c r="D24" s="57"/>
      <c r="E24" s="57"/>
      <c r="F24" s="57"/>
      <c r="G24" s="57"/>
      <c r="H24" s="57"/>
      <c r="I24" s="57"/>
      <c r="J24" s="57"/>
      <c r="L24" s="1"/>
    </row>
    <row r="27" spans="1:10" ht="33.75" customHeight="1">
      <c r="A27" s="58"/>
      <c r="B27" s="58"/>
      <c r="C27" s="58"/>
      <c r="D27" s="58"/>
      <c r="E27" s="59" t="s">
        <v>34</v>
      </c>
      <c r="F27" s="60"/>
      <c r="G27" s="59" t="s">
        <v>127</v>
      </c>
      <c r="H27" s="60"/>
      <c r="I27" s="59" t="s">
        <v>128</v>
      </c>
      <c r="J27" s="60"/>
    </row>
    <row r="28" spans="1:10" ht="18">
      <c r="A28" s="52" t="s">
        <v>15</v>
      </c>
      <c r="B28" s="52"/>
      <c r="C28" s="52"/>
      <c r="D28" s="52"/>
      <c r="E28" s="53">
        <f>'drogi edyt'!G49</f>
        <v>0</v>
      </c>
      <c r="F28" s="54"/>
      <c r="G28" s="53">
        <f>'oświetlenie edyt'!G41</f>
        <v>0</v>
      </c>
      <c r="H28" s="54"/>
      <c r="I28" s="53">
        <f>E28+G28</f>
        <v>0</v>
      </c>
      <c r="J28" s="54"/>
    </row>
    <row r="29" spans="1:11" ht="18">
      <c r="A29" s="52" t="s">
        <v>14</v>
      </c>
      <c r="B29" s="52"/>
      <c r="C29" s="52"/>
      <c r="D29" s="52"/>
      <c r="E29" s="53">
        <f>'drogi edyt'!G50</f>
        <v>0</v>
      </c>
      <c r="F29" s="54"/>
      <c r="G29" s="53">
        <f>'oświetlenie edyt'!G42</f>
        <v>0</v>
      </c>
      <c r="H29" s="54"/>
      <c r="I29" s="53">
        <f aca="true" t="shared" si="0" ref="I29:I30">E29+G29</f>
        <v>0</v>
      </c>
      <c r="J29" s="54"/>
      <c r="K29" s="1"/>
    </row>
    <row r="30" spans="1:11" ht="18">
      <c r="A30" s="52" t="s">
        <v>13</v>
      </c>
      <c r="B30" s="52"/>
      <c r="C30" s="52"/>
      <c r="D30" s="52"/>
      <c r="E30" s="53">
        <f>SUM(E28:F29)</f>
        <v>0</v>
      </c>
      <c r="F30" s="54"/>
      <c r="G30" s="53">
        <f>SUM(G28:H29)</f>
        <v>0</v>
      </c>
      <c r="H30" s="54"/>
      <c r="I30" s="53">
        <f t="shared" si="0"/>
        <v>0</v>
      </c>
      <c r="J30" s="54"/>
      <c r="K30" s="1"/>
    </row>
    <row r="32" ht="12.75">
      <c r="E32" s="1"/>
    </row>
    <row r="33" spans="5:8" ht="12.75">
      <c r="E33" s="1"/>
      <c r="F33" s="1"/>
      <c r="G33" s="1"/>
      <c r="H33" s="1"/>
    </row>
    <row r="34" ht="12.75">
      <c r="H34" s="1"/>
    </row>
    <row r="35" spans="5:8" ht="12.75">
      <c r="E35" s="1"/>
      <c r="F35" s="1"/>
      <c r="G35" s="1"/>
      <c r="H35" s="1"/>
    </row>
    <row r="38" spans="7:9" ht="12.75">
      <c r="G38" s="51" t="s">
        <v>25</v>
      </c>
      <c r="H38" s="51"/>
      <c r="I38" s="51"/>
    </row>
    <row r="39" spans="7:9" ht="12.75">
      <c r="G39" s="51" t="s">
        <v>30</v>
      </c>
      <c r="H39" s="51"/>
      <c r="I39" s="51"/>
    </row>
    <row r="40" spans="7:9" ht="12.75">
      <c r="G40" s="51"/>
      <c r="H40" s="51"/>
      <c r="I40" s="51"/>
    </row>
    <row r="41" spans="7:9" ht="12.75">
      <c r="G41" s="51"/>
      <c r="H41" s="51"/>
      <c r="I41" s="51"/>
    </row>
    <row r="42" spans="7:9" ht="12.75">
      <c r="G42" s="51"/>
      <c r="H42" s="51"/>
      <c r="I42" s="51"/>
    </row>
    <row r="43" spans="7:9" ht="12.75">
      <c r="G43" s="51"/>
      <c r="H43" s="51"/>
      <c r="I43" s="51"/>
    </row>
    <row r="44" spans="7:9" ht="12.75">
      <c r="G44" s="51"/>
      <c r="H44" s="51"/>
      <c r="I44" s="51"/>
    </row>
    <row r="45" spans="7:9" ht="12.75">
      <c r="G45" s="51" t="s">
        <v>26</v>
      </c>
      <c r="H45" s="51"/>
      <c r="I45" s="51"/>
    </row>
    <row r="46" spans="7:9" ht="12.75">
      <c r="G46" s="51" t="s">
        <v>22</v>
      </c>
      <c r="H46" s="51"/>
      <c r="I46" s="51"/>
    </row>
  </sheetData>
  <mergeCells count="39">
    <mergeCell ref="A22:I22"/>
    <mergeCell ref="A2:F2"/>
    <mergeCell ref="A3:F3"/>
    <mergeCell ref="A7:E7"/>
    <mergeCell ref="A8:J9"/>
    <mergeCell ref="A10:I10"/>
    <mergeCell ref="A11:J11"/>
    <mergeCell ref="A13:J13"/>
    <mergeCell ref="A14:I14"/>
    <mergeCell ref="A15:J15"/>
    <mergeCell ref="A16:I16"/>
    <mergeCell ref="A19:J20"/>
    <mergeCell ref="A23:I23"/>
    <mergeCell ref="A24:J24"/>
    <mergeCell ref="A27:D27"/>
    <mergeCell ref="E27:F27"/>
    <mergeCell ref="G27:H27"/>
    <mergeCell ref="I27:J27"/>
    <mergeCell ref="G39:I39"/>
    <mergeCell ref="A28:D28"/>
    <mergeCell ref="E28:F28"/>
    <mergeCell ref="G28:H28"/>
    <mergeCell ref="I28:J28"/>
    <mergeCell ref="A29:D29"/>
    <mergeCell ref="E29:F29"/>
    <mergeCell ref="G29:H29"/>
    <mergeCell ref="I29:J29"/>
    <mergeCell ref="A30:D30"/>
    <mergeCell ref="E30:F30"/>
    <mergeCell ref="G30:H30"/>
    <mergeCell ref="I30:J30"/>
    <mergeCell ref="G38:I38"/>
    <mergeCell ref="G46:I46"/>
    <mergeCell ref="G40:I40"/>
    <mergeCell ref="G41:I41"/>
    <mergeCell ref="G42:I42"/>
    <mergeCell ref="G43:I43"/>
    <mergeCell ref="G44:I44"/>
    <mergeCell ref="G45:I4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97F14-6549-44C4-AFC9-77779D9A99D7}">
  <dimension ref="A1:A1"/>
  <sheetViews>
    <sheetView workbookViewId="0" topLeftCell="A1">
      <selection activeCell="S34" sqref="S34"/>
    </sheetView>
  </sheetViews>
  <sheetFormatPr defaultColWidth="9.0039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Lafrentz Polska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Tomasz Płotkowiak</cp:lastModifiedBy>
  <cp:lastPrinted>2019-07-31T13:46:57Z</cp:lastPrinted>
  <dcterms:created xsi:type="dcterms:W3CDTF">2004-04-09T10:36:01Z</dcterms:created>
  <dcterms:modified xsi:type="dcterms:W3CDTF">2019-07-31T14:52:30Z</dcterms:modified>
  <cp:category/>
  <cp:version/>
  <cp:contentType/>
  <cp:contentStatus/>
</cp:coreProperties>
</file>